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nt005001036\建設課\建設課（新）\06 建築\★盛土規制法\01 受付業務\02 様式（県ﾃﾞｰﾀを町用に修正）\"/>
    </mc:Choice>
  </mc:AlternateContent>
  <xr:revisionPtr revIDLastSave="0" documentId="13_ncr:1_{65EDFAC0-E2FE-46BF-BBB0-658349A8D849}" xr6:coauthVersionLast="47" xr6:coauthVersionMax="47" xr10:uidLastSave="{00000000-0000-0000-0000-000000000000}"/>
  <bookViews>
    <workbookView xWindow="-120" yWindow="-120" windowWidth="29040" windowHeight="15720" xr2:uid="{BAF6B7F8-AD37-40A1-80F2-D99E9A40594F}"/>
  </bookViews>
  <sheets>
    <sheet name="特定盛土工事届出書" sheetId="4" r:id="rId1"/>
    <sheet name="設定" sheetId="5" state="hidden" r:id="rId2"/>
    <sheet name="集計" sheetId="6" state="hidden" r:id="rId3"/>
  </sheets>
  <definedNames>
    <definedName name="その他の措置">特定盛土工事届出書!$K$54</definedName>
    <definedName name="その他必要な事項">特定盛土工事届出書!$K$58</definedName>
    <definedName name="崖面の保護の方法">特定盛土工事届出書!$K$51</definedName>
    <definedName name="崖面以外の地表面の保護の方法">特定盛土工事届出書!$K$52</definedName>
    <definedName name="崖面崩壊防止施設1_延長">特定盛土工事届出書!$V$44</definedName>
    <definedName name="崖面崩壊防止施設1_高さ">特定盛土工事届出書!$R$44</definedName>
    <definedName name="崖面崩壊防止施設1_種類">特定盛土工事届出書!$N$44</definedName>
    <definedName name="崖面崩壊防止施設1_番号">特定盛土工事届出書!$J$44</definedName>
    <definedName name="崖面崩壊防止施設2_延長">特定盛土工事届出書!$V$45</definedName>
    <definedName name="崖面崩壊防止施設2_高さ">特定盛土工事届出書!$R$45</definedName>
    <definedName name="崖面崩壊防止施設2_種類">特定盛土工事届出書!$N$45</definedName>
    <definedName name="崖面崩壊防止施設2_番号">特定盛土工事届出書!$J$45</definedName>
    <definedName name="崖面崩壊防止施設3_延長">特定盛土工事届出書!$V$46</definedName>
    <definedName name="崖面崩壊防止施設3_高さ">特定盛土工事届出書!$R$46</definedName>
    <definedName name="崖面崩壊防止施設3_種類">特定盛土工事届出書!$N$46</definedName>
    <definedName name="崖面崩壊防止施設3_番号">特定盛土工事届出書!$J$46</definedName>
    <definedName name="渓流等への該当">特定盛土工事届出書!$P$34</definedName>
    <definedName name="工事完了後の土地利用">特定盛土工事届出書!$K$32</definedName>
    <definedName name="工事完了予定年月日">特定盛土工事届出書!$K$56</definedName>
    <definedName name="工事施工者氏名">特定盛土工事届出書!$K$25</definedName>
    <definedName name="工事施工者住所">特定盛土工事届出書!$K$24</definedName>
    <definedName name="工事主氏名">特定盛土工事届出書!$K$19</definedName>
    <definedName name="工事主住所">特定盛土工事届出書!$K$18</definedName>
    <definedName name="工事着手前の土地利用状況">特定盛土工事届出書!$K$31</definedName>
    <definedName name="工事着手予定年月日">特定盛土工事届出書!$K$55</definedName>
    <definedName name="工事中の危害防止のための措置">特定盛土工事届出書!$K$53</definedName>
    <definedName name="工程の概要">特定盛土工事届出書!$K$57</definedName>
    <definedName name="盛土のタイプ_谷埋め盛土">特定盛土工事届出書!$U$33</definedName>
    <definedName name="盛土のタイプ_腹付け盛土">特定盛土工事届出書!$P$33</definedName>
    <definedName name="盛土のタイプ_平地盛土">特定盛土工事届出書!$K$33</definedName>
    <definedName name="盛土の土量">特定盛土工事届出書!$N$37</definedName>
    <definedName name="盛土又は切土の高さ">特定盛土工事届出書!$K$35</definedName>
    <definedName name="盛土又は切土をする土地の面積">特定盛土工事届出書!$K$36</definedName>
    <definedName name="切土の土量">特定盛土工事届出書!$N$38</definedName>
    <definedName name="設計者氏名">特定盛土工事届出書!$K$23</definedName>
    <definedName name="設計者住所">特定盛土工事届出書!$K$22</definedName>
    <definedName name="選択リスト_渓流等への該当">設定!$G$2:$G$4</definedName>
    <definedName name="選択リスト_谷埋め盛土">設定!$E$2:$E$3</definedName>
    <definedName name="選択リスト_腹付け盛土">設定!$C$2:$C$3</definedName>
    <definedName name="選択リスト_平地盛土">設定!$A$2:$A$3</definedName>
    <definedName name="対象規制法">特定盛土工事届出書!$K$13</definedName>
    <definedName name="代表地点の緯度経度_緯度">特定盛土工事届出書!$M$28</definedName>
    <definedName name="代表地点の緯度経度_経度">特定盛土工事届出書!$M$29</definedName>
    <definedName name="土地の所在地">特定盛土工事届出書!$K$26</definedName>
    <definedName name="土地の地番">特定盛土工事届出書!$K$27</definedName>
    <definedName name="土地の面積">特定盛土工事届出書!$K$30</definedName>
    <definedName name="届出者氏名">特定盛土工事届出書!$P$11</definedName>
    <definedName name="届出者住所">特定盛土工事届出書!$P$9</definedName>
    <definedName name="届出日">特定盛土工事届出書!$T$5</definedName>
    <definedName name="排水施設1_延長">特定盛土工事届出書!$V$48</definedName>
    <definedName name="排水施設1_種類">特定盛土工事届出書!$N$48</definedName>
    <definedName name="排水施設1_内法寸法">特定盛土工事届出書!$R$48</definedName>
    <definedName name="排水施設1_番号">特定盛土工事届出書!$J$48</definedName>
    <definedName name="排水施設2_延長">特定盛土工事届出書!$V$49</definedName>
    <definedName name="排水施設2_種類">特定盛土工事届出書!$N$49</definedName>
    <definedName name="排水施設2_内法寸法">特定盛土工事届出書!$R$49</definedName>
    <definedName name="排水施設2_番号">特定盛土工事届出書!$J$49</definedName>
    <definedName name="排水施設3_延長">特定盛土工事届出書!$V$50</definedName>
    <definedName name="排水施設3_種類">特定盛土工事届出書!$N$50</definedName>
    <definedName name="排水施設3_内法寸法">特定盛土工事届出書!$R$50</definedName>
    <definedName name="排水施設3_番号">特定盛土工事届出書!$J$50</definedName>
    <definedName name="法人役員氏名">特定盛土工事届出書!$K$21</definedName>
    <definedName name="法人役員住所">特定盛土工事届出書!$K$20</definedName>
    <definedName name="擁壁1_延長">特定盛土工事届出書!$V$40</definedName>
    <definedName name="擁壁1_構造">特定盛土工事届出書!$N$40</definedName>
    <definedName name="擁壁1_高さ">特定盛土工事届出書!$R$40</definedName>
    <definedName name="擁壁1_番号">特定盛土工事届出書!$J$40</definedName>
    <definedName name="擁壁2_延長">特定盛土工事届出書!$V$41</definedName>
    <definedName name="擁壁2_構造">特定盛土工事届出書!$N$41</definedName>
    <definedName name="擁壁2_高さ">特定盛土工事届出書!$R$41</definedName>
    <definedName name="擁壁2_番号">特定盛土工事届出書!$J$41</definedName>
    <definedName name="擁壁3_延長">特定盛土工事届出書!$V$42</definedName>
    <definedName name="擁壁3_構造">特定盛土工事届出書!$N$42</definedName>
    <definedName name="擁壁3_高さ">特定盛土工事届出書!$R$42</definedName>
    <definedName name="擁壁3_番号">特定盛土工事届出書!$J$42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 i="6" l="1"/>
  <c r="CD2" i="6"/>
  <c r="CB2" i="6"/>
  <c r="BY2" i="6"/>
  <c r="CC2" i="6" s="1"/>
  <c r="BW2" i="6"/>
  <c r="BT2" i="6"/>
  <c r="BV2" i="6" s="1"/>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s="1"/>
  <c r="Q2" i="6"/>
  <c r="P2" i="6"/>
  <c r="O2" i="6"/>
  <c r="N2" i="6"/>
  <c r="M2" i="6"/>
  <c r="L2" i="6"/>
  <c r="K2" i="6"/>
  <c r="J2" i="6"/>
  <c r="I2" i="6"/>
  <c r="H2" i="6"/>
  <c r="G2" i="6"/>
  <c r="F2" i="6"/>
  <c r="D2" i="6"/>
  <c r="C2" i="6"/>
  <c r="A2" i="6"/>
  <c r="B2" i="6" s="1"/>
  <c r="E2" i="6" l="1"/>
  <c r="BX2" i="6"/>
  <c r="BZ2" i="6"/>
  <c r="CA2" i="6"/>
  <c r="BU2" i="6"/>
</calcChain>
</file>

<file path=xl/sharedStrings.xml><?xml version="1.0" encoding="utf-8"?>
<sst xmlns="http://schemas.openxmlformats.org/spreadsheetml/2006/main" count="211" uniqueCount="193">
  <si>
    <t>〔注意〕</t>
  </si>
  <si>
    <t>殿</t>
    <rPh sb="0" eb="1">
      <t>ドノ</t>
    </rPh>
    <phoneticPr fontId="20"/>
  </si>
  <si>
    <t>１</t>
    <phoneticPr fontId="20"/>
  </si>
  <si>
    <t>２</t>
    <phoneticPr fontId="20"/>
  </si>
  <si>
    <t>３</t>
    <phoneticPr fontId="20"/>
  </si>
  <si>
    <t>４</t>
    <phoneticPr fontId="20"/>
  </si>
  <si>
    <t>５</t>
    <phoneticPr fontId="20"/>
  </si>
  <si>
    <t>６</t>
    <phoneticPr fontId="20"/>
  </si>
  <si>
    <t>７</t>
    <phoneticPr fontId="20"/>
  </si>
  <si>
    <t>８</t>
    <phoneticPr fontId="20"/>
  </si>
  <si>
    <t>盛土のタイプ</t>
    <rPh sb="0" eb="2">
      <t>モリド</t>
    </rPh>
    <phoneticPr fontId="20"/>
  </si>
  <si>
    <t>９</t>
    <phoneticPr fontId="20"/>
  </si>
  <si>
    <t>（</t>
    <phoneticPr fontId="20"/>
  </si>
  <si>
    <t>）</t>
    <phoneticPr fontId="20"/>
  </si>
  <si>
    <t>緯度：</t>
    <rPh sb="0" eb="2">
      <t>イド</t>
    </rPh>
    <phoneticPr fontId="20"/>
  </si>
  <si>
    <t>経度：</t>
    <rPh sb="0" eb="2">
      <t>ケイド</t>
    </rPh>
    <phoneticPr fontId="20"/>
  </si>
  <si>
    <t>（代表地点の緯度）</t>
    <rPh sb="1" eb="3">
      <t>ダイヒョウ</t>
    </rPh>
    <rPh sb="3" eb="5">
      <t>チテン</t>
    </rPh>
    <rPh sb="6" eb="8">
      <t>イド</t>
    </rPh>
    <phoneticPr fontId="20"/>
  </si>
  <si>
    <t>盛　土</t>
    <rPh sb="0" eb="1">
      <t>モリ</t>
    </rPh>
    <rPh sb="2" eb="3">
      <t>ツチ</t>
    </rPh>
    <phoneticPr fontId="20"/>
  </si>
  <si>
    <t>切　土</t>
    <rPh sb="0" eb="1">
      <t>キ</t>
    </rPh>
    <rPh sb="2" eb="3">
      <t>ツチ</t>
    </rPh>
    <phoneticPr fontId="20"/>
  </si>
  <si>
    <t>盛土又は切土をする
土地の面積</t>
    <phoneticPr fontId="20"/>
  </si>
  <si>
    <t>（　　〃　　　の経度）</t>
    <rPh sb="8" eb="10">
      <t>ケイド</t>
    </rPh>
    <phoneticPr fontId="20"/>
  </si>
  <si>
    <t xml:space="preserve">平方メートル </t>
    <rPh sb="0" eb="2">
      <t>ヘイホウ</t>
    </rPh>
    <phoneticPr fontId="20"/>
  </si>
  <si>
    <t xml:space="preserve">立方メートル </t>
    <rPh sb="0" eb="2">
      <t>リッポウ</t>
    </rPh>
    <phoneticPr fontId="20"/>
  </si>
  <si>
    <t xml:space="preserve"> １</t>
  </si>
  <si>
    <t xml:space="preserve"> ２</t>
  </si>
  <si>
    <t xml:space="preserve"> ３</t>
  </si>
  <si>
    <t>平地盛土</t>
    <rPh sb="0" eb="2">
      <t>ヘイチ</t>
    </rPh>
    <rPh sb="2" eb="4">
      <t>モリド</t>
    </rPh>
    <phoneticPr fontId="20"/>
  </si>
  <si>
    <t>腹付け盛土</t>
    <rPh sb="0" eb="1">
      <t>ハラ</t>
    </rPh>
    <rPh sb="1" eb="2">
      <t>ツ</t>
    </rPh>
    <rPh sb="3" eb="5">
      <t>モリド</t>
    </rPh>
    <phoneticPr fontId="20"/>
  </si>
  <si>
    <t>谷埋め盛土</t>
    <rPh sb="0" eb="1">
      <t>タニ</t>
    </rPh>
    <rPh sb="1" eb="2">
      <t>ウ</t>
    </rPh>
    <rPh sb="3" eb="5">
      <t>モリド</t>
    </rPh>
    <phoneticPr fontId="20"/>
  </si>
  <si>
    <t>氏名</t>
    <rPh sb="0" eb="2">
      <t>シメイ</t>
    </rPh>
    <phoneticPr fontId="20"/>
  </si>
  <si>
    <t>記</t>
    <rPh sb="0" eb="1">
      <t>シル</t>
    </rPh>
    <phoneticPr fontId="20"/>
  </si>
  <si>
    <t>届出年月日</t>
    <rPh sb="0" eb="2">
      <t>トドケデ</t>
    </rPh>
    <rPh sb="2" eb="5">
      <t>ネンガッピ</t>
    </rPh>
    <phoneticPr fontId="20"/>
  </si>
  <si>
    <t>●平地盛土</t>
    <rPh sb="1" eb="3">
      <t>ヘイチ</t>
    </rPh>
    <rPh sb="3" eb="5">
      <t>モリド</t>
    </rPh>
    <phoneticPr fontId="20"/>
  </si>
  <si>
    <t>●腹付け盛土</t>
    <rPh sb="1" eb="2">
      <t>ハラ</t>
    </rPh>
    <rPh sb="2" eb="3">
      <t>ツ</t>
    </rPh>
    <rPh sb="4" eb="6">
      <t>モリド</t>
    </rPh>
    <phoneticPr fontId="20"/>
  </si>
  <si>
    <t>●谷埋め盛土</t>
    <rPh sb="1" eb="2">
      <t>タニ</t>
    </rPh>
    <rPh sb="2" eb="3">
      <t>ウ</t>
    </rPh>
    <rPh sb="4" eb="6">
      <t>モリド</t>
    </rPh>
    <phoneticPr fontId="20"/>
  </si>
  <si>
    <t>●渓流等への該当</t>
    <rPh sb="1" eb="3">
      <t>ケイリュウ</t>
    </rPh>
    <rPh sb="3" eb="4">
      <t>トウ</t>
    </rPh>
    <rPh sb="6" eb="8">
      <t>ガイトウ</t>
    </rPh>
    <phoneticPr fontId="20"/>
  </si>
  <si>
    <t>○</t>
    <phoneticPr fontId="20"/>
  </si>
  <si>
    <t>有</t>
    <rPh sb="0" eb="1">
      <t>ア</t>
    </rPh>
    <phoneticPr fontId="20"/>
  </si>
  <si>
    <t>無</t>
    <rPh sb="0" eb="1">
      <t>ナ</t>
    </rPh>
    <phoneticPr fontId="20"/>
  </si>
  <si>
    <t>工事施行者住所</t>
    <rPh sb="0" eb="2">
      <t>コウジ</t>
    </rPh>
    <rPh sb="2" eb="4">
      <t>シコウ</t>
    </rPh>
    <rPh sb="4" eb="5">
      <t>シャ</t>
    </rPh>
    <rPh sb="5" eb="7">
      <t>ジュウショ</t>
    </rPh>
    <phoneticPr fontId="20"/>
  </si>
  <si>
    <t>　　　　〃　　　氏名</t>
    <rPh sb="8" eb="10">
      <t>シメイ</t>
    </rPh>
    <phoneticPr fontId="20"/>
  </si>
  <si>
    <t>盛土又は切土の高さ</t>
    <phoneticPr fontId="20"/>
  </si>
  <si>
    <t>工事完了予定年月日</t>
    <phoneticPr fontId="20"/>
  </si>
  <si>
    <t>様式第十九</t>
    <rPh sb="3" eb="5">
      <t>ジュウキュウ</t>
    </rPh>
    <phoneticPr fontId="20"/>
  </si>
  <si>
    <t>特定盛土等に関する工事の届出書</t>
    <phoneticPr fontId="20"/>
  </si>
  <si>
    <t>届出者　住所</t>
    <rPh sb="0" eb="2">
      <t>トドケデ</t>
    </rPh>
    <rPh sb="2" eb="3">
      <t>シャ</t>
    </rPh>
    <rPh sb="4" eb="6">
      <t>ジュウショ</t>
    </rPh>
    <phoneticPr fontId="20"/>
  </si>
  <si>
    <t>　宅地造成及び特定盛土等規制法第27条第１項の規定により、下記の工事について</t>
    <phoneticPr fontId="20"/>
  </si>
  <si>
    <t>届け出ます。</t>
  </si>
  <si>
    <t>工事主住所</t>
    <rPh sb="0" eb="2">
      <t>コウジ</t>
    </rPh>
    <rPh sb="2" eb="3">
      <t>シュ</t>
    </rPh>
    <rPh sb="3" eb="5">
      <t>ジュウショ</t>
    </rPh>
    <phoneticPr fontId="20"/>
  </si>
  <si>
    <t>　　〃　　氏名</t>
    <rPh sb="5" eb="7">
      <t>シメイ</t>
    </rPh>
    <phoneticPr fontId="20"/>
  </si>
  <si>
    <t>（法人役員住所）</t>
    <phoneticPr fontId="20"/>
  </si>
  <si>
    <t>（　　　〃　　氏名）</t>
    <rPh sb="7" eb="9">
      <t>シメイ</t>
    </rPh>
    <phoneticPr fontId="20"/>
  </si>
  <si>
    <t>設計者住所</t>
    <rPh sb="0" eb="3">
      <t>セッケイシャ</t>
    </rPh>
    <rPh sb="3" eb="5">
      <t>ジュウショ</t>
    </rPh>
    <phoneticPr fontId="20"/>
  </si>
  <si>
    <t>土地の所在地</t>
    <rPh sb="0" eb="2">
      <t>トチ</t>
    </rPh>
    <rPh sb="3" eb="6">
      <t>ショザイチ</t>
    </rPh>
    <phoneticPr fontId="20"/>
  </si>
  <si>
    <t>　〃地番</t>
    <phoneticPr fontId="20"/>
  </si>
  <si>
    <t>土地の面積</t>
    <rPh sb="0" eb="2">
      <t>トチ</t>
    </rPh>
    <rPh sb="3" eb="5">
      <t>メンセキ</t>
    </rPh>
    <phoneticPr fontId="20"/>
  </si>
  <si>
    <t>工事着手前の土地利用状況</t>
    <rPh sb="0" eb="2">
      <t>コウジ</t>
    </rPh>
    <rPh sb="2" eb="5">
      <t>チャクシュマエ</t>
    </rPh>
    <rPh sb="6" eb="10">
      <t>トチリヨウ</t>
    </rPh>
    <rPh sb="10" eb="12">
      <t>ジョウキョウ</t>
    </rPh>
    <phoneticPr fontId="20"/>
  </si>
  <si>
    <t>工事完了後の土地利用</t>
    <rPh sb="0" eb="2">
      <t>コウジ</t>
    </rPh>
    <rPh sb="2" eb="5">
      <t>カンリョウゴ</t>
    </rPh>
    <rPh sb="6" eb="10">
      <t>トチリヨウ</t>
    </rPh>
    <phoneticPr fontId="20"/>
  </si>
  <si>
    <t>土地の地形</t>
    <rPh sb="0" eb="2">
      <t>トチ</t>
    </rPh>
    <rPh sb="3" eb="5">
      <t>チケイ</t>
    </rPh>
    <phoneticPr fontId="20"/>
  </si>
  <si>
    <t>渓流等への該当</t>
    <phoneticPr fontId="20"/>
  </si>
  <si>
    <t>イ</t>
    <phoneticPr fontId="20"/>
  </si>
  <si>
    <t>ロ</t>
    <phoneticPr fontId="20"/>
  </si>
  <si>
    <t>ハ</t>
    <phoneticPr fontId="20"/>
  </si>
  <si>
    <t>盛土又は切土の土量</t>
    <phoneticPr fontId="20"/>
  </si>
  <si>
    <t>工事の概要</t>
    <rPh sb="0" eb="2">
      <t>コウジ</t>
    </rPh>
    <rPh sb="3" eb="5">
      <t>ガイヨウ</t>
    </rPh>
    <phoneticPr fontId="20"/>
  </si>
  <si>
    <t>ニ</t>
    <phoneticPr fontId="20"/>
  </si>
  <si>
    <t>擁壁</t>
    <phoneticPr fontId="20"/>
  </si>
  <si>
    <t>番　号</t>
    <rPh sb="0" eb="1">
      <t>バン</t>
    </rPh>
    <rPh sb="2" eb="3">
      <t>ゴウ</t>
    </rPh>
    <phoneticPr fontId="20"/>
  </si>
  <si>
    <t>構　造</t>
    <rPh sb="0" eb="1">
      <t>カマエ</t>
    </rPh>
    <rPh sb="2" eb="3">
      <t>ヅクリ</t>
    </rPh>
    <phoneticPr fontId="20"/>
  </si>
  <si>
    <t>高　さ</t>
    <rPh sb="0" eb="1">
      <t>タカ</t>
    </rPh>
    <phoneticPr fontId="20"/>
  </si>
  <si>
    <t>延　長</t>
    <rPh sb="0" eb="1">
      <t>ノベ</t>
    </rPh>
    <rPh sb="2" eb="3">
      <t>チョウ</t>
    </rPh>
    <phoneticPr fontId="20"/>
  </si>
  <si>
    <t>ホ</t>
    <phoneticPr fontId="20"/>
  </si>
  <si>
    <t>崖面崩壊防止施設</t>
    <phoneticPr fontId="20"/>
  </si>
  <si>
    <t>種　類</t>
    <rPh sb="0" eb="1">
      <t>シュ</t>
    </rPh>
    <rPh sb="2" eb="3">
      <t>タグイ</t>
    </rPh>
    <phoneticPr fontId="20"/>
  </si>
  <si>
    <t>ヘ</t>
    <phoneticPr fontId="20"/>
  </si>
  <si>
    <t>排水施設</t>
    <phoneticPr fontId="20"/>
  </si>
  <si>
    <t>内法寸法</t>
    <rPh sb="0" eb="2">
      <t>ナイホウ</t>
    </rPh>
    <rPh sb="2" eb="4">
      <t>スンポウ</t>
    </rPh>
    <phoneticPr fontId="20"/>
  </si>
  <si>
    <t>工事の概要</t>
  </si>
  <si>
    <t>ト</t>
    <phoneticPr fontId="20"/>
  </si>
  <si>
    <t>崖面の保護の方法</t>
    <phoneticPr fontId="20"/>
  </si>
  <si>
    <t>チ</t>
    <phoneticPr fontId="20"/>
  </si>
  <si>
    <t>崖面以外の地表面
の保護の方法</t>
    <phoneticPr fontId="20"/>
  </si>
  <si>
    <t>リ</t>
    <phoneticPr fontId="20"/>
  </si>
  <si>
    <t>工事中の危害防止
のための措置</t>
    <phoneticPr fontId="20"/>
  </si>
  <si>
    <t>ヌ</t>
    <phoneticPr fontId="20"/>
  </si>
  <si>
    <t>その他の措置</t>
    <phoneticPr fontId="20"/>
  </si>
  <si>
    <t>ル</t>
    <phoneticPr fontId="20"/>
  </si>
  <si>
    <t>工事着手予定年月日</t>
    <phoneticPr fontId="20"/>
  </si>
  <si>
    <t>ヲ</t>
    <phoneticPr fontId="20"/>
  </si>
  <si>
    <t>ワ</t>
    <phoneticPr fontId="20"/>
  </si>
  <si>
    <t>工程の概要</t>
    <phoneticPr fontId="20"/>
  </si>
  <si>
    <t>その他必要な事項</t>
    <rPh sb="2" eb="3">
      <t>タ</t>
    </rPh>
    <rPh sb="3" eb="5">
      <t>ヒツヨウ</t>
    </rPh>
    <rPh sb="6" eb="8">
      <t>ジコウ</t>
    </rPh>
    <phoneticPr fontId="20"/>
  </si>
  <si>
    <t>　届出者、１欄の工事主、２欄の設計者又は３欄の工事施行者が法人であるときは、</t>
    <phoneticPr fontId="20"/>
  </si>
  <si>
    <t>氏名は、当該法人の名称及び代表者の氏名を記入してください。</t>
    <rPh sb="0" eb="2">
      <t>シメイ</t>
    </rPh>
    <phoneticPr fontId="20"/>
  </si>
  <si>
    <t>　１欄の工事主が法人であるときは、工事主住所氏名のほか、当該法人の役員住所</t>
    <phoneticPr fontId="20"/>
  </si>
  <si>
    <t>氏名を記入してください。</t>
    <phoneticPr fontId="20"/>
  </si>
  <si>
    <t xml:space="preserve"> ４</t>
    <phoneticPr fontId="20"/>
  </si>
  <si>
    <t xml:space="preserve"> ５</t>
    <phoneticPr fontId="20"/>
  </si>
  <si>
    <t xml:space="preserve"> ６</t>
    <phoneticPr fontId="20"/>
  </si>
  <si>
    <t xml:space="preserve"> ７</t>
    <phoneticPr fontId="20"/>
  </si>
  <si>
    <t>記入してください。</t>
  </si>
  <si>
    <t>　８欄は、該当する盛土のタイプに○印を付してください（複数選択可）。</t>
    <phoneticPr fontId="20"/>
  </si>
  <si>
    <t>　９欄は、渓流等（令第７条第２項第２号に規定する土地をいう。）への該当の有無の</t>
    <phoneticPr fontId="20"/>
  </si>
  <si>
    <t>いずれかに○印を付してください。</t>
  </si>
  <si>
    <t>　11欄は、特定盛土等に関する工事を施行することについて他の法令による許可、認可等を</t>
    <phoneticPr fontId="20"/>
  </si>
  <si>
    <t>要する場合においてのみ、その許可、認可等の手続の状況を記入してください。</t>
  </si>
  <si>
    <t>有・無を選択</t>
    <rPh sb="0" eb="1">
      <t>アリ</t>
    </rPh>
    <rPh sb="2" eb="3">
      <t>ム</t>
    </rPh>
    <rPh sb="4" eb="6">
      <t>センタク</t>
    </rPh>
    <phoneticPr fontId="20"/>
  </si>
  <si>
    <t>届出日</t>
    <rPh sb="0" eb="2">
      <t>トドケデ</t>
    </rPh>
    <rPh sb="2" eb="3">
      <t>ビ</t>
    </rPh>
    <phoneticPr fontId="20"/>
  </si>
  <si>
    <t>届出日:元号</t>
  </si>
  <si>
    <t>届出日:年</t>
  </si>
  <si>
    <t>届出日:月</t>
  </si>
  <si>
    <t>届出日:日</t>
  </si>
  <si>
    <t>届出者氏名</t>
    <rPh sb="0" eb="2">
      <t>トドケデ</t>
    </rPh>
    <rPh sb="2" eb="3">
      <t>シャ</t>
    </rPh>
    <rPh sb="3" eb="5">
      <t>シメイ</t>
    </rPh>
    <phoneticPr fontId="20"/>
  </si>
  <si>
    <t>届出者住所</t>
    <rPh sb="0" eb="2">
      <t>トドケデ</t>
    </rPh>
    <rPh sb="2" eb="3">
      <t>シャ</t>
    </rPh>
    <rPh sb="3" eb="5">
      <t>ジュウショ</t>
    </rPh>
    <phoneticPr fontId="20"/>
  </si>
  <si>
    <t>工事主住所</t>
  </si>
  <si>
    <t>工事主氏名</t>
  </si>
  <si>
    <t>法人役員住所</t>
  </si>
  <si>
    <t>法人役員氏名</t>
  </si>
  <si>
    <t>設計者住所</t>
  </si>
  <si>
    <t>設計者氏名</t>
  </si>
  <si>
    <t>工事施行者住所</t>
  </si>
  <si>
    <t>工事施行者氏名</t>
  </si>
  <si>
    <t>土地の所在地</t>
  </si>
  <si>
    <t>土地の地番</t>
  </si>
  <si>
    <t>代表地点の緯度経度</t>
  </si>
  <si>
    <t>代表地点の緯度経度:緯度</t>
  </si>
  <si>
    <t>代表地点の緯度経度:経度</t>
  </si>
  <si>
    <t>土地の面積</t>
  </si>
  <si>
    <t>工事着手前の土地利用状況</t>
  </si>
  <si>
    <t>工事完了後の土地利用</t>
  </si>
  <si>
    <t>盛土のタイプ:平地盛土</t>
  </si>
  <si>
    <t>盛土のタイプ:腹付け盛土</t>
  </si>
  <si>
    <t>盛土のタイプ:谷埋め盛土</t>
  </si>
  <si>
    <t>土地の地形</t>
  </si>
  <si>
    <t>盛土又は切土の高さ</t>
  </si>
  <si>
    <t>盛土又は切土をする土地の面積</t>
  </si>
  <si>
    <t>盛土の土量</t>
  </si>
  <si>
    <t>切土の土量</t>
  </si>
  <si>
    <t>擁壁１　番号</t>
  </si>
  <si>
    <t>擁壁１　構造</t>
  </si>
  <si>
    <t>擁壁１　高さ</t>
  </si>
  <si>
    <t>擁壁１　延長</t>
  </si>
  <si>
    <t>擁壁２　番号</t>
  </si>
  <si>
    <t>擁壁２　構造</t>
  </si>
  <si>
    <t>擁壁２　高さ</t>
  </si>
  <si>
    <t>擁壁２　延長</t>
  </si>
  <si>
    <t>擁壁３　番号</t>
  </si>
  <si>
    <t>擁壁３　構造</t>
  </si>
  <si>
    <t>擁壁３　高さ</t>
  </si>
  <si>
    <t>擁壁３　延長</t>
  </si>
  <si>
    <t>崖面崩壊防止施設１　番号</t>
  </si>
  <si>
    <t>崖面崩壊防止施設１　種類</t>
  </si>
  <si>
    <t>崖面崩壊防止施設１　高さ</t>
  </si>
  <si>
    <t>崖面崩壊防止施設１　延長</t>
  </si>
  <si>
    <t>崖面崩壊防止施設２　番号</t>
  </si>
  <si>
    <t>崖面崩壊防止施設２　種類</t>
  </si>
  <si>
    <t>崖面崩壊防止施設２　高さ</t>
  </si>
  <si>
    <t>崖面崩壊防止施設２　延長</t>
  </si>
  <si>
    <t>崖面崩壊防止施設３　番号</t>
  </si>
  <si>
    <t>崖面崩壊防止施設３　種類</t>
  </si>
  <si>
    <t>崖面崩壊防止施設３　高さ</t>
  </si>
  <si>
    <t>崖面崩壊防止施設３　延長</t>
  </si>
  <si>
    <t>排水施設１　番号</t>
  </si>
  <si>
    <t>排水施設１　種類</t>
  </si>
  <si>
    <t>排水施設１　内法寸法</t>
  </si>
  <si>
    <t>排水施設１　延長</t>
  </si>
  <si>
    <t>排水施設２　番号</t>
  </si>
  <si>
    <t>排水施設２　種類</t>
  </si>
  <si>
    <t>排水施設２　内法寸法</t>
  </si>
  <si>
    <t>排水施設２　延長</t>
  </si>
  <si>
    <t>排水施設３　番号</t>
  </si>
  <si>
    <t>排水施設３　種類</t>
  </si>
  <si>
    <t>排水施設３　内法寸法</t>
  </si>
  <si>
    <t>排水施設３　延長</t>
  </si>
  <si>
    <t>崖面の保護の方法</t>
  </si>
  <si>
    <t>崖面以外の地表面の保護の方法</t>
  </si>
  <si>
    <t>工事中の危害防止のための措置</t>
  </si>
  <si>
    <t>その他の措置</t>
  </si>
  <si>
    <t>工事着手予定年月日</t>
  </si>
  <si>
    <t>工事着手予定年月日:元号</t>
  </si>
  <si>
    <t>工事着手予定年月日:年</t>
  </si>
  <si>
    <t>工事着手予定年月日:月</t>
  </si>
  <si>
    <t>工事着手予定年月日:日</t>
  </si>
  <si>
    <t>工事完了予定年月日</t>
  </si>
  <si>
    <t>工事完了予定年月日:元号</t>
  </si>
  <si>
    <t>工事完了予定年月日:年</t>
  </si>
  <si>
    <t>工事完了予定年月日:月</t>
  </si>
  <si>
    <t>工事完了予定年月日:日</t>
  </si>
  <si>
    <t>工程の概要</t>
  </si>
  <si>
    <t>その他必要な事項</t>
  </si>
  <si>
    <t>　３欄は、未定のときは、後で定まってから工事着手前に届け出てください。</t>
    <phoneticPr fontId="20"/>
  </si>
  <si>
    <t>　４欄は、代表地点の緯度及び経度を世界測地系に従って測量し、小数点以下第一位まで</t>
    <phoneticPr fontId="20"/>
  </si>
  <si>
    <t>長島町長</t>
    <rPh sb="0" eb="4">
      <t>ナガシマチョウチョウ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</si>
</sst>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0&quot;メートル&quot;"/>
    <numFmt numFmtId="179" formatCode="#,##0&quot;センチメートル&quot;"/>
  </numFmts>
  <fonts count="27"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6"/>
      <name val="ＭＳ ゴシック"/>
      <family val="2"/>
      <charset val="128"/>
    </font>
    <font>
      <sz val="11"/>
      <color theme="1"/>
      <name val="Meiryo UI"/>
      <family val="3"/>
      <charset val="128"/>
    </font>
    <font>
      <sz val="10"/>
      <name val="Arial"/>
      <family val="2"/>
    </font>
    <font>
      <sz val="11"/>
      <color theme="1"/>
      <name val="BIZ UD明朝 Medium"/>
      <family val="1"/>
      <charset val="128"/>
    </font>
    <font>
      <sz val="10"/>
      <color theme="1"/>
      <name val="BIZ UD明朝 Medium"/>
      <family val="1"/>
      <charset val="128"/>
    </font>
    <font>
      <sz val="12"/>
      <color theme="1"/>
      <name val="BIZ UD明朝 Medium"/>
      <family val="1"/>
      <charset val="128"/>
    </font>
    <font>
      <sz val="9"/>
      <color theme="1"/>
      <name val="BIZ UD明朝 Medium"/>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8" tint="0.79998168889431442"/>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hair">
        <color indexed="64"/>
      </top>
      <bottom style="thin">
        <color indexed="64"/>
      </bottom>
      <diagonal/>
    </border>
    <border>
      <left style="dotted">
        <color indexed="64"/>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cellStyleXfs>
  <cellXfs count="108">
    <xf numFmtId="0" fontId="0" fillId="0" borderId="0" xfId="0">
      <alignment vertical="center"/>
    </xf>
    <xf numFmtId="0" fontId="21" fillId="0" borderId="0" xfId="0" applyFont="1">
      <alignment vertical="center"/>
    </xf>
    <xf numFmtId="0" fontId="21" fillId="0" borderId="12" xfId="0" applyFont="1" applyBorder="1">
      <alignment vertical="center"/>
    </xf>
    <xf numFmtId="0" fontId="21"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0" fillId="0" borderId="12" xfId="0" applyBorder="1">
      <alignment vertical="center"/>
    </xf>
    <xf numFmtId="49" fontId="0" fillId="0" borderId="0" xfId="44" applyNumberFormat="1" applyFont="1"/>
    <xf numFmtId="14" fontId="0" fillId="0" borderId="12" xfId="0" applyNumberFormat="1" applyBorder="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4" fillId="0" borderId="0" xfId="0" applyFont="1" applyAlignment="1" applyProtection="1">
      <alignment horizontal="right" vertical="center"/>
    </xf>
    <xf numFmtId="0" fontId="24" fillId="0" borderId="0" xfId="0" applyFont="1" applyAlignment="1" applyProtection="1">
      <alignment horizontal="centerContinuous" vertical="center"/>
    </xf>
    <xf numFmtId="0" fontId="24" fillId="0" borderId="0" xfId="0" applyFont="1" applyAlignment="1" applyProtection="1">
      <alignment horizontal="left" vertical="center"/>
    </xf>
    <xf numFmtId="0" fontId="24" fillId="0" borderId="27" xfId="0" applyFont="1" applyBorder="1" applyProtection="1">
      <alignment vertical="center"/>
    </xf>
    <xf numFmtId="0" fontId="24" fillId="0" borderId="29" xfId="0" applyFont="1" applyBorder="1" applyProtection="1">
      <alignment vertical="center"/>
    </xf>
    <xf numFmtId="0" fontId="24" fillId="0" borderId="16" xfId="0" applyFont="1" applyBorder="1" applyProtection="1">
      <alignment vertical="center"/>
    </xf>
    <xf numFmtId="0" fontId="24" fillId="0" borderId="18" xfId="0" applyFont="1" applyBorder="1" applyProtection="1">
      <alignment vertical="center"/>
    </xf>
    <xf numFmtId="0" fontId="24" fillId="0" borderId="27" xfId="0" applyFont="1" applyBorder="1" applyAlignment="1" applyProtection="1">
      <alignment horizontal="right" vertical="center"/>
    </xf>
    <xf numFmtId="0" fontId="24" fillId="0" borderId="16" xfId="0" applyFont="1" applyBorder="1" applyAlignment="1" applyProtection="1">
      <alignment horizontal="right" vertical="center"/>
    </xf>
    <xf numFmtId="0" fontId="24" fillId="0" borderId="18" xfId="0" applyFont="1" applyBorder="1" applyAlignment="1" applyProtection="1">
      <alignment horizontal="left" vertical="center"/>
    </xf>
    <xf numFmtId="0" fontId="24" fillId="0" borderId="30" xfId="0" applyFont="1" applyBorder="1" applyProtection="1">
      <alignment vertical="center"/>
    </xf>
    <xf numFmtId="0" fontId="24" fillId="0" borderId="36" xfId="0" applyFont="1" applyBorder="1" applyProtection="1">
      <alignment vertical="center"/>
    </xf>
    <xf numFmtId="0" fontId="24" fillId="0" borderId="32" xfId="0" applyFont="1" applyBorder="1" applyProtection="1">
      <alignment vertical="center"/>
    </xf>
    <xf numFmtId="0" fontId="24" fillId="0" borderId="28" xfId="0" applyFont="1" applyBorder="1" applyProtection="1">
      <alignment vertical="center"/>
    </xf>
    <xf numFmtId="0" fontId="24" fillId="0" borderId="17" xfId="0" applyFont="1" applyBorder="1" applyProtection="1">
      <alignment vertical="center"/>
    </xf>
    <xf numFmtId="0" fontId="24" fillId="0" borderId="12" xfId="0" quotePrefix="1" applyFont="1" applyBorder="1" applyAlignment="1" applyProtection="1">
      <alignment horizontal="center" vertical="center"/>
    </xf>
    <xf numFmtId="0" fontId="24" fillId="0" borderId="19" xfId="0" applyFont="1" applyBorder="1" applyProtection="1">
      <alignment vertical="center"/>
    </xf>
    <xf numFmtId="0" fontId="24" fillId="0" borderId="20" xfId="0" applyFont="1" applyBorder="1" applyProtection="1">
      <alignment vertical="center"/>
    </xf>
    <xf numFmtId="0" fontId="24" fillId="0" borderId="21" xfId="0" applyFont="1" applyBorder="1" applyAlignment="1" applyProtection="1">
      <alignment horizontal="right" vertical="center"/>
    </xf>
    <xf numFmtId="0" fontId="24" fillId="0" borderId="21" xfId="0" applyFont="1" applyBorder="1" applyProtection="1">
      <alignment vertical="center"/>
    </xf>
    <xf numFmtId="0" fontId="24" fillId="0" borderId="26" xfId="0" applyFont="1" applyBorder="1" applyAlignment="1" applyProtection="1">
      <alignment horizontal="center" vertical="center" shrinkToFit="1"/>
      <protection locked="0"/>
    </xf>
    <xf numFmtId="0" fontId="24" fillId="0" borderId="37" xfId="0" applyFont="1" applyBorder="1" applyProtection="1">
      <alignment vertical="center"/>
    </xf>
    <xf numFmtId="0" fontId="24" fillId="0" borderId="33"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34" xfId="0" applyFont="1" applyBorder="1" applyAlignment="1" applyProtection="1">
      <alignment horizontal="center" vertical="center"/>
    </xf>
    <xf numFmtId="0" fontId="24" fillId="0" borderId="29" xfId="0" applyFont="1" applyBorder="1" applyAlignment="1" applyProtection="1">
      <alignment horizontal="right" vertical="center"/>
    </xf>
    <xf numFmtId="0" fontId="24" fillId="0" borderId="18" xfId="0" applyFont="1" applyBorder="1" applyAlignment="1" applyProtection="1">
      <alignment horizontal="right" vertical="center"/>
    </xf>
    <xf numFmtId="0" fontId="24" fillId="0" borderId="35" xfId="0" applyFont="1" applyBorder="1" applyAlignment="1" applyProtection="1">
      <alignment horizontal="center" vertical="distributed" textRotation="255"/>
    </xf>
    <xf numFmtId="0" fontId="24" fillId="0" borderId="33" xfId="0" applyFont="1" applyBorder="1" applyAlignment="1" applyProtection="1">
      <alignment horizontal="center" vertical="distributed" textRotation="255"/>
    </xf>
    <xf numFmtId="0" fontId="24" fillId="0" borderId="34" xfId="0" applyFont="1" applyBorder="1" applyAlignment="1" applyProtection="1">
      <alignment horizontal="center" vertical="distributed" textRotation="255"/>
    </xf>
    <xf numFmtId="0" fontId="24" fillId="0" borderId="19" xfId="0" quotePrefix="1" applyFont="1" applyBorder="1" applyAlignment="1" applyProtection="1">
      <alignment horizontal="center" vertical="center"/>
    </xf>
    <xf numFmtId="0" fontId="26" fillId="0" borderId="0" xfId="0" applyFont="1" applyProtection="1">
      <alignment vertical="center"/>
    </xf>
    <xf numFmtId="0" fontId="26" fillId="0" borderId="13" xfId="0" quotePrefix="1" applyFont="1" applyBorder="1" applyProtection="1">
      <alignment vertical="center"/>
    </xf>
    <xf numFmtId="0" fontId="26" fillId="0" borderId="14" xfId="0" quotePrefix="1" applyFont="1" applyBorder="1" applyProtection="1">
      <alignment vertical="center"/>
    </xf>
    <xf numFmtId="0" fontId="26" fillId="0" borderId="14" xfId="0" applyFont="1" applyBorder="1" applyProtection="1">
      <alignment vertical="center"/>
    </xf>
    <xf numFmtId="0" fontId="26" fillId="0" borderId="15" xfId="0" applyFont="1" applyBorder="1" applyProtection="1">
      <alignment vertical="center"/>
    </xf>
    <xf numFmtId="0" fontId="26" fillId="0" borderId="10" xfId="0" quotePrefix="1" applyFont="1" applyBorder="1" applyProtection="1">
      <alignment vertical="center"/>
    </xf>
    <xf numFmtId="0" fontId="26" fillId="0" borderId="11" xfId="0" applyFont="1" applyBorder="1" applyProtection="1">
      <alignment vertical="center"/>
    </xf>
    <xf numFmtId="0" fontId="26" fillId="0" borderId="10" xfId="0" applyFont="1" applyBorder="1" applyProtection="1">
      <alignment vertical="center"/>
    </xf>
    <xf numFmtId="0" fontId="26" fillId="0" borderId="16" xfId="0" applyFont="1" applyBorder="1" applyProtection="1">
      <alignment vertical="center"/>
    </xf>
    <xf numFmtId="0" fontId="26" fillId="0" borderId="17" xfId="0" applyFont="1" applyBorder="1" applyProtection="1">
      <alignment vertical="center"/>
    </xf>
    <xf numFmtId="0" fontId="26" fillId="0" borderId="18" xfId="0" applyFont="1" applyBorder="1" applyProtection="1">
      <alignment vertical="center"/>
    </xf>
    <xf numFmtId="0" fontId="25" fillId="0" borderId="0" xfId="0" applyFont="1" applyAlignment="1" applyProtection="1">
      <alignment horizontal="distributed" vertical="center" indent="4"/>
    </xf>
    <xf numFmtId="0" fontId="24" fillId="0" borderId="20" xfId="0" applyFont="1" applyBorder="1" applyAlignment="1" applyProtection="1">
      <alignment horizontal="center" vertical="center"/>
      <protection locked="0"/>
    </xf>
    <xf numFmtId="176" fontId="24" fillId="0" borderId="0" xfId="0" applyNumberFormat="1" applyFont="1" applyAlignment="1" applyProtection="1">
      <alignment horizontal="left" vertical="center"/>
      <protection locked="0"/>
    </xf>
    <xf numFmtId="0" fontId="24" fillId="0" borderId="20" xfId="0" applyFont="1" applyBorder="1" applyAlignment="1" applyProtection="1">
      <alignment horizontal="distributed" vertical="center"/>
    </xf>
    <xf numFmtId="0" fontId="24" fillId="0" borderId="21" xfId="0" applyFont="1" applyBorder="1" applyAlignment="1" applyProtection="1">
      <alignment horizontal="distributed" vertical="center"/>
    </xf>
    <xf numFmtId="0" fontId="24" fillId="0" borderId="0" xfId="0" applyFont="1" applyAlignment="1" applyProtection="1">
      <alignment vertical="center" shrinkToFit="1"/>
    </xf>
    <xf numFmtId="0" fontId="24" fillId="0" borderId="0" xfId="0" applyFont="1" applyAlignment="1" applyProtection="1">
      <alignment vertical="center" shrinkToFit="1"/>
      <protection locked="0"/>
    </xf>
    <xf numFmtId="0" fontId="24" fillId="0" borderId="0" xfId="0" applyFont="1" applyAlignment="1" applyProtection="1">
      <alignment horizontal="center" vertical="center"/>
    </xf>
    <xf numFmtId="0" fontId="24" fillId="0" borderId="33" xfId="0" quotePrefix="1" applyFont="1" applyBorder="1" applyAlignment="1" applyProtection="1">
      <alignment horizontal="center" vertical="center"/>
    </xf>
    <xf numFmtId="0" fontId="24" fillId="0" borderId="34" xfId="0" quotePrefix="1" applyFont="1" applyBorder="1" applyAlignment="1" applyProtection="1">
      <alignment horizontal="center" vertical="center"/>
    </xf>
    <xf numFmtId="0" fontId="24" fillId="0" borderId="35" xfId="0" quotePrefix="1" applyFont="1" applyBorder="1" applyAlignment="1" applyProtection="1">
      <alignment horizontal="center" vertical="center"/>
    </xf>
    <xf numFmtId="0" fontId="24" fillId="0" borderId="27" xfId="0" applyFont="1" applyBorder="1" applyAlignment="1" applyProtection="1">
      <alignment horizontal="distributed" vertical="center"/>
    </xf>
    <xf numFmtId="0" fontId="24" fillId="0" borderId="28" xfId="0" applyFont="1" applyBorder="1" applyAlignment="1" applyProtection="1">
      <alignment horizontal="distributed" vertical="center"/>
    </xf>
    <xf numFmtId="0" fontId="24" fillId="0" borderId="29" xfId="0" applyFont="1" applyBorder="1" applyAlignment="1" applyProtection="1">
      <alignment horizontal="distributed" vertical="center"/>
    </xf>
    <xf numFmtId="0" fontId="24" fillId="0" borderId="28" xfId="0" applyFont="1" applyBorder="1" applyAlignment="1" applyProtection="1">
      <alignment horizontal="left" vertical="center"/>
      <protection locked="0"/>
    </xf>
    <xf numFmtId="0" fontId="24" fillId="0" borderId="16"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18" xfId="0" applyFont="1" applyBorder="1" applyAlignment="1" applyProtection="1">
      <alignment horizontal="distributed" vertical="center"/>
    </xf>
    <xf numFmtId="0" fontId="24" fillId="0" borderId="17" xfId="0" applyFont="1" applyBorder="1" applyAlignment="1" applyProtection="1">
      <alignment horizontal="left" vertical="center"/>
      <protection locked="0"/>
    </xf>
    <xf numFmtId="0" fontId="24" fillId="0" borderId="20" xfId="0" applyFont="1" applyBorder="1" applyAlignment="1" applyProtection="1">
      <alignment horizontal="distributed" vertical="distributed" wrapText="1"/>
    </xf>
    <xf numFmtId="0" fontId="24" fillId="0" borderId="20" xfId="0" applyFont="1" applyBorder="1" applyAlignment="1" applyProtection="1">
      <alignment horizontal="distributed" vertical="distributed"/>
    </xf>
    <xf numFmtId="0" fontId="24" fillId="0" borderId="21" xfId="0" applyFont="1" applyBorder="1" applyAlignment="1" applyProtection="1">
      <alignment horizontal="distributed" vertical="distributed"/>
    </xf>
    <xf numFmtId="0" fontId="24" fillId="0" borderId="23"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14" xfId="0" applyFont="1" applyBorder="1" applyAlignment="1" applyProtection="1">
      <alignment horizontal="distributed" vertical="distributed"/>
    </xf>
    <xf numFmtId="0" fontId="24" fillId="0" borderId="15" xfId="0" applyFont="1" applyBorder="1" applyAlignment="1" applyProtection="1">
      <alignment horizontal="distributed" vertical="distributed"/>
    </xf>
    <xf numFmtId="0" fontId="24" fillId="0" borderId="17" xfId="0" applyFont="1" applyBorder="1" applyAlignment="1" applyProtection="1">
      <alignment horizontal="distributed" vertical="distributed"/>
    </xf>
    <xf numFmtId="0" fontId="24" fillId="0" borderId="18" xfId="0" applyFont="1" applyBorder="1" applyAlignment="1" applyProtection="1">
      <alignment horizontal="distributed" vertical="distributed"/>
    </xf>
    <xf numFmtId="0" fontId="24" fillId="0" borderId="27"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28" xfId="0" applyFont="1" applyBorder="1" applyAlignment="1" applyProtection="1">
      <alignment horizontal="center" vertical="center"/>
      <protection locked="0"/>
    </xf>
    <xf numFmtId="0" fontId="24" fillId="0" borderId="20" xfId="0" applyFont="1" applyBorder="1" applyAlignment="1" applyProtection="1">
      <alignment horizontal="center" vertical="center"/>
    </xf>
    <xf numFmtId="0" fontId="24" fillId="0" borderId="34" xfId="0" applyFont="1" applyBorder="1" applyAlignment="1" applyProtection="1">
      <alignment horizontal="center" vertical="distributed" textRotation="255"/>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7" xfId="0" applyFont="1" applyBorder="1" applyAlignment="1" applyProtection="1">
      <alignment horizontal="center" vertical="center"/>
      <protection locked="0"/>
    </xf>
    <xf numFmtId="0" fontId="24" fillId="0" borderId="24" xfId="0" applyFont="1" applyBorder="1" applyAlignment="1" applyProtection="1">
      <alignment horizontal="center" vertical="center"/>
    </xf>
    <xf numFmtId="0" fontId="23" fillId="0" borderId="0" xfId="0" applyFont="1" applyAlignment="1" applyProtection="1">
      <alignment horizontal="distributed" vertical="distributed"/>
    </xf>
    <xf numFmtId="0" fontId="23" fillId="0" borderId="11" xfId="0" applyFont="1" applyBorder="1" applyAlignment="1" applyProtection="1">
      <alignment horizontal="distributed" vertical="distributed"/>
    </xf>
    <xf numFmtId="0" fontId="23" fillId="0" borderId="17" xfId="0" applyFont="1" applyBorder="1" applyAlignment="1" applyProtection="1">
      <alignment horizontal="distributed" vertical="distributed"/>
    </xf>
    <xf numFmtId="0" fontId="23" fillId="0" borderId="18" xfId="0" applyFont="1" applyBorder="1" applyAlignment="1" applyProtection="1">
      <alignment horizontal="distributed" vertical="distributed"/>
    </xf>
    <xf numFmtId="0" fontId="24" fillId="0" borderId="12" xfId="0" applyFont="1" applyBorder="1" applyAlignment="1" applyProtection="1">
      <alignment horizontal="center" vertical="center"/>
    </xf>
    <xf numFmtId="0" fontId="24" fillId="0" borderId="12"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178" fontId="24" fillId="0" borderId="12" xfId="0" applyNumberFormat="1" applyFont="1" applyBorder="1" applyAlignment="1" applyProtection="1">
      <alignment horizontal="right" vertical="center" shrinkToFit="1"/>
      <protection locked="0"/>
    </xf>
    <xf numFmtId="179" fontId="24" fillId="0" borderId="12" xfId="0" applyNumberFormat="1" applyFont="1" applyBorder="1" applyAlignment="1" applyProtection="1">
      <alignment horizontal="right" vertical="center" shrinkToFit="1"/>
      <protection locked="0"/>
    </xf>
    <xf numFmtId="177" fontId="24" fillId="0" borderId="20" xfId="0" applyNumberFormat="1"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28"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36" xfId="0" applyFont="1" applyBorder="1" applyAlignment="1" applyProtection="1">
      <alignment horizontal="distributed" vertical="center"/>
    </xf>
    <xf numFmtId="0" fontId="24" fillId="0" borderId="31" xfId="0" applyFont="1" applyBorder="1" applyAlignment="1" applyProtection="1">
      <alignment horizontal="distributed" vertical="center"/>
    </xf>
    <xf numFmtId="0" fontId="24" fillId="0" borderId="32" xfId="0" applyFont="1" applyBorder="1" applyAlignment="1" applyProtection="1">
      <alignment horizontal="distributed"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Normal" xfId="44" xr:uid="{42A5508F-B24E-4F68-8E7A-824B76A9BADF}"/>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6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6"/>
  <sheetViews>
    <sheetView tabSelected="1" zoomScale="115" zoomScaleNormal="115" workbookViewId="0">
      <selection activeCell="C8" sqref="C8"/>
    </sheetView>
  </sheetViews>
  <sheetFormatPr defaultColWidth="3.5" defaultRowHeight="18" customHeight="1" x14ac:dyDescent="0.15"/>
  <cols>
    <col min="1" max="1" width="1.75" style="9" customWidth="1"/>
    <col min="2" max="25" width="3.5" style="9"/>
    <col min="26" max="26" width="1.75" style="9" customWidth="1"/>
    <col min="27" max="16384" width="3.5" style="9"/>
  </cols>
  <sheetData>
    <row r="1" spans="1:25" ht="18" customHeight="1" x14ac:dyDescent="0.15">
      <c r="A1" s="8" t="s">
        <v>43</v>
      </c>
    </row>
    <row r="3" spans="1:25" ht="18" customHeight="1" x14ac:dyDescent="0.15">
      <c r="B3" s="53" t="s">
        <v>44</v>
      </c>
      <c r="C3" s="53"/>
      <c r="D3" s="53"/>
      <c r="E3" s="53"/>
      <c r="F3" s="53"/>
      <c r="G3" s="53"/>
      <c r="H3" s="53"/>
      <c r="I3" s="53"/>
      <c r="J3" s="53"/>
      <c r="K3" s="53"/>
      <c r="L3" s="53"/>
      <c r="M3" s="53"/>
      <c r="N3" s="53"/>
      <c r="O3" s="53"/>
      <c r="P3" s="53"/>
      <c r="Q3" s="53"/>
      <c r="R3" s="53"/>
      <c r="S3" s="53"/>
      <c r="T3" s="53"/>
      <c r="U3" s="53"/>
      <c r="V3" s="53"/>
      <c r="W3" s="53"/>
      <c r="X3" s="53"/>
      <c r="Y3" s="53"/>
    </row>
    <row r="4" spans="1:25" ht="3" customHeight="1" x14ac:dyDescent="0.15">
      <c r="A4" s="10"/>
    </row>
    <row r="5" spans="1:25" ht="18" customHeight="1" x14ac:dyDescent="0.15">
      <c r="P5" s="9" t="s">
        <v>31</v>
      </c>
      <c r="T5" s="55"/>
      <c r="U5" s="55"/>
      <c r="V5" s="55"/>
      <c r="W5" s="55"/>
      <c r="X5" s="55"/>
      <c r="Y5" s="55"/>
    </row>
    <row r="6" spans="1:25" ht="3" customHeight="1" x14ac:dyDescent="0.15"/>
    <row r="7" spans="1:25" ht="18" customHeight="1" x14ac:dyDescent="0.15">
      <c r="C7" s="58" t="s">
        <v>192</v>
      </c>
      <c r="D7" s="58"/>
      <c r="E7" s="58"/>
      <c r="F7" s="58"/>
      <c r="G7" s="58"/>
      <c r="H7" s="58"/>
      <c r="I7" s="58"/>
      <c r="J7" s="58"/>
      <c r="K7" s="58"/>
      <c r="L7" s="58"/>
      <c r="N7" s="9" t="s">
        <v>1</v>
      </c>
    </row>
    <row r="8" spans="1:25" ht="3" customHeight="1" x14ac:dyDescent="0.15"/>
    <row r="9" spans="1:25" ht="18" customHeight="1" x14ac:dyDescent="0.15">
      <c r="N9" s="11" t="s">
        <v>45</v>
      </c>
      <c r="P9" s="59"/>
      <c r="Q9" s="59"/>
      <c r="R9" s="59"/>
      <c r="S9" s="59"/>
      <c r="T9" s="59"/>
      <c r="U9" s="59"/>
      <c r="V9" s="59"/>
      <c r="W9" s="59"/>
      <c r="X9" s="59"/>
      <c r="Y9" s="59"/>
    </row>
    <row r="10" spans="1:25" ht="3" customHeight="1" x14ac:dyDescent="0.15"/>
    <row r="11" spans="1:25" ht="18" customHeight="1" x14ac:dyDescent="0.15">
      <c r="N11" s="11" t="s">
        <v>29</v>
      </c>
      <c r="P11" s="59"/>
      <c r="Q11" s="59"/>
      <c r="R11" s="59"/>
      <c r="S11" s="59"/>
      <c r="T11" s="59"/>
      <c r="U11" s="59"/>
      <c r="V11" s="59"/>
      <c r="W11" s="59"/>
      <c r="X11" s="59"/>
      <c r="Y11" s="59"/>
    </row>
    <row r="12" spans="1:25" ht="3" customHeight="1" x14ac:dyDescent="0.15"/>
    <row r="13" spans="1:25" ht="18" customHeight="1" x14ac:dyDescent="0.15">
      <c r="B13" s="9" t="s">
        <v>46</v>
      </c>
      <c r="C13" s="12"/>
      <c r="D13" s="12"/>
      <c r="E13" s="12"/>
      <c r="F13" s="12"/>
      <c r="G13" s="12"/>
      <c r="H13" s="12"/>
      <c r="I13" s="12"/>
      <c r="J13" s="12"/>
      <c r="O13" s="13"/>
      <c r="P13" s="12"/>
      <c r="Q13" s="12"/>
      <c r="R13" s="12"/>
      <c r="S13" s="12"/>
      <c r="T13" s="12"/>
    </row>
    <row r="14" spans="1:25" ht="18" customHeight="1" x14ac:dyDescent="0.15">
      <c r="B14" s="9" t="s">
        <v>47</v>
      </c>
    </row>
    <row r="15" spans="1:25" ht="3" customHeight="1" x14ac:dyDescent="0.15"/>
    <row r="16" spans="1:25" ht="18" customHeight="1" x14ac:dyDescent="0.15">
      <c r="B16" s="60" t="s">
        <v>30</v>
      </c>
      <c r="C16" s="60"/>
      <c r="D16" s="60"/>
      <c r="E16" s="60"/>
      <c r="F16" s="60"/>
      <c r="G16" s="60"/>
      <c r="H16" s="60"/>
      <c r="I16" s="60"/>
      <c r="J16" s="60"/>
      <c r="K16" s="60"/>
      <c r="L16" s="60"/>
      <c r="M16" s="60"/>
      <c r="N16" s="60"/>
      <c r="O16" s="60"/>
      <c r="P16" s="60"/>
      <c r="Q16" s="60"/>
      <c r="R16" s="60"/>
      <c r="S16" s="60"/>
      <c r="T16" s="60"/>
      <c r="U16" s="60"/>
      <c r="V16" s="60"/>
      <c r="W16" s="60"/>
      <c r="X16" s="60"/>
      <c r="Y16" s="60"/>
    </row>
    <row r="17" spans="2:25" ht="3" customHeight="1" x14ac:dyDescent="0.15"/>
    <row r="18" spans="2:25" ht="18" customHeight="1" x14ac:dyDescent="0.15">
      <c r="B18" s="61" t="s">
        <v>2</v>
      </c>
      <c r="C18" s="64" t="s">
        <v>48</v>
      </c>
      <c r="D18" s="65"/>
      <c r="E18" s="65"/>
      <c r="F18" s="65"/>
      <c r="G18" s="65"/>
      <c r="H18" s="65"/>
      <c r="I18" s="66"/>
      <c r="J18" s="14"/>
      <c r="K18" s="67"/>
      <c r="L18" s="67"/>
      <c r="M18" s="67"/>
      <c r="N18" s="67"/>
      <c r="O18" s="67"/>
      <c r="P18" s="67"/>
      <c r="Q18" s="67"/>
      <c r="R18" s="67"/>
      <c r="S18" s="67"/>
      <c r="T18" s="67"/>
      <c r="U18" s="67"/>
      <c r="V18" s="67"/>
      <c r="W18" s="67"/>
      <c r="X18" s="67"/>
      <c r="Y18" s="15"/>
    </row>
    <row r="19" spans="2:25" ht="18" customHeight="1" x14ac:dyDescent="0.15">
      <c r="B19" s="62"/>
      <c r="C19" s="68" t="s">
        <v>49</v>
      </c>
      <c r="D19" s="69"/>
      <c r="E19" s="69"/>
      <c r="F19" s="69"/>
      <c r="G19" s="69"/>
      <c r="H19" s="69"/>
      <c r="I19" s="70"/>
      <c r="J19" s="16"/>
      <c r="K19" s="71"/>
      <c r="L19" s="71"/>
      <c r="M19" s="71"/>
      <c r="N19" s="71"/>
      <c r="O19" s="71"/>
      <c r="P19" s="71"/>
      <c r="Q19" s="71"/>
      <c r="R19" s="71"/>
      <c r="S19" s="71"/>
      <c r="T19" s="71"/>
      <c r="U19" s="71"/>
      <c r="V19" s="71"/>
      <c r="W19" s="71"/>
      <c r="X19" s="71"/>
      <c r="Y19" s="17"/>
    </row>
    <row r="20" spans="2:25" ht="18" customHeight="1" x14ac:dyDescent="0.15">
      <c r="B20" s="62"/>
      <c r="C20" s="64" t="s">
        <v>50</v>
      </c>
      <c r="D20" s="65"/>
      <c r="E20" s="65"/>
      <c r="F20" s="65"/>
      <c r="G20" s="65"/>
      <c r="H20" s="65"/>
      <c r="I20" s="66"/>
      <c r="J20" s="18" t="s">
        <v>12</v>
      </c>
      <c r="K20" s="67"/>
      <c r="L20" s="67"/>
      <c r="M20" s="67"/>
      <c r="N20" s="67"/>
      <c r="O20" s="67"/>
      <c r="P20" s="67"/>
      <c r="Q20" s="67"/>
      <c r="R20" s="67"/>
      <c r="S20" s="67"/>
      <c r="T20" s="67"/>
      <c r="U20" s="67"/>
      <c r="V20" s="67"/>
      <c r="W20" s="67"/>
      <c r="X20" s="67"/>
      <c r="Y20" s="15" t="s">
        <v>13</v>
      </c>
    </row>
    <row r="21" spans="2:25" ht="18" customHeight="1" x14ac:dyDescent="0.15">
      <c r="B21" s="63"/>
      <c r="C21" s="69" t="s">
        <v>51</v>
      </c>
      <c r="D21" s="69"/>
      <c r="E21" s="69"/>
      <c r="F21" s="69"/>
      <c r="G21" s="69"/>
      <c r="H21" s="69"/>
      <c r="I21" s="70"/>
      <c r="J21" s="19" t="s">
        <v>12</v>
      </c>
      <c r="K21" s="71"/>
      <c r="L21" s="71"/>
      <c r="M21" s="71"/>
      <c r="N21" s="71"/>
      <c r="O21" s="71"/>
      <c r="P21" s="71"/>
      <c r="Q21" s="71"/>
      <c r="R21" s="71"/>
      <c r="S21" s="71"/>
      <c r="T21" s="71"/>
      <c r="U21" s="71"/>
      <c r="V21" s="71"/>
      <c r="W21" s="71"/>
      <c r="X21" s="71"/>
      <c r="Y21" s="20" t="s">
        <v>13</v>
      </c>
    </row>
    <row r="22" spans="2:25" ht="18" customHeight="1" x14ac:dyDescent="0.15">
      <c r="B22" s="61" t="s">
        <v>3</v>
      </c>
      <c r="C22" s="64" t="s">
        <v>52</v>
      </c>
      <c r="D22" s="65"/>
      <c r="E22" s="65"/>
      <c r="F22" s="65"/>
      <c r="G22" s="65"/>
      <c r="H22" s="65"/>
      <c r="I22" s="66"/>
      <c r="J22" s="14"/>
      <c r="K22" s="67"/>
      <c r="L22" s="67"/>
      <c r="M22" s="67"/>
      <c r="N22" s="67"/>
      <c r="O22" s="67"/>
      <c r="P22" s="67"/>
      <c r="Q22" s="67"/>
      <c r="R22" s="67"/>
      <c r="S22" s="67"/>
      <c r="T22" s="67"/>
      <c r="U22" s="67"/>
      <c r="V22" s="67"/>
      <c r="W22" s="67"/>
      <c r="X22" s="67"/>
      <c r="Y22" s="15"/>
    </row>
    <row r="23" spans="2:25" ht="17.45" customHeight="1" x14ac:dyDescent="0.15">
      <c r="B23" s="63"/>
      <c r="C23" s="69" t="s">
        <v>49</v>
      </c>
      <c r="D23" s="69"/>
      <c r="E23" s="69"/>
      <c r="F23" s="69"/>
      <c r="G23" s="69"/>
      <c r="H23" s="69"/>
      <c r="I23" s="70"/>
      <c r="J23" s="16"/>
      <c r="K23" s="71"/>
      <c r="L23" s="71"/>
      <c r="M23" s="71"/>
      <c r="N23" s="71"/>
      <c r="O23" s="71"/>
      <c r="P23" s="71"/>
      <c r="Q23" s="71"/>
      <c r="R23" s="71"/>
      <c r="S23" s="71"/>
      <c r="T23" s="71"/>
      <c r="U23" s="71"/>
      <c r="V23" s="71"/>
      <c r="W23" s="71"/>
      <c r="X23" s="71"/>
      <c r="Y23" s="17"/>
    </row>
    <row r="24" spans="2:25" ht="18" customHeight="1" x14ac:dyDescent="0.15">
      <c r="B24" s="61" t="s">
        <v>4</v>
      </c>
      <c r="C24" s="64" t="s">
        <v>39</v>
      </c>
      <c r="D24" s="65"/>
      <c r="E24" s="65"/>
      <c r="F24" s="65"/>
      <c r="G24" s="65"/>
      <c r="H24" s="65"/>
      <c r="I24" s="66"/>
      <c r="J24" s="14"/>
      <c r="K24" s="67"/>
      <c r="L24" s="67"/>
      <c r="M24" s="67"/>
      <c r="N24" s="67"/>
      <c r="O24" s="67"/>
      <c r="P24" s="67"/>
      <c r="Q24" s="67"/>
      <c r="R24" s="67"/>
      <c r="S24" s="67"/>
      <c r="T24" s="67"/>
      <c r="U24" s="67"/>
      <c r="V24" s="67"/>
      <c r="W24" s="67"/>
      <c r="X24" s="67"/>
      <c r="Y24" s="21"/>
    </row>
    <row r="25" spans="2:25" ht="18" customHeight="1" x14ac:dyDescent="0.15">
      <c r="B25" s="63"/>
      <c r="C25" s="69" t="s">
        <v>40</v>
      </c>
      <c r="D25" s="69"/>
      <c r="E25" s="69"/>
      <c r="F25" s="69"/>
      <c r="G25" s="69"/>
      <c r="H25" s="69"/>
      <c r="I25" s="70"/>
      <c r="J25" s="16"/>
      <c r="K25" s="71"/>
      <c r="L25" s="71"/>
      <c r="M25" s="71"/>
      <c r="N25" s="71"/>
      <c r="O25" s="71"/>
      <c r="P25" s="71"/>
      <c r="Q25" s="71"/>
      <c r="R25" s="71"/>
      <c r="S25" s="71"/>
      <c r="T25" s="71"/>
      <c r="U25" s="71"/>
      <c r="V25" s="71"/>
      <c r="W25" s="71"/>
      <c r="X25" s="71"/>
      <c r="Y25" s="17"/>
    </row>
    <row r="26" spans="2:25" ht="18" customHeight="1" x14ac:dyDescent="0.15">
      <c r="B26" s="61" t="s">
        <v>5</v>
      </c>
      <c r="C26" s="64" t="s">
        <v>53</v>
      </c>
      <c r="D26" s="65"/>
      <c r="E26" s="65"/>
      <c r="F26" s="65"/>
      <c r="G26" s="65"/>
      <c r="H26" s="65"/>
      <c r="I26" s="66"/>
      <c r="J26" s="14"/>
      <c r="K26" s="67"/>
      <c r="L26" s="67"/>
      <c r="M26" s="67"/>
      <c r="N26" s="67"/>
      <c r="O26" s="67"/>
      <c r="P26" s="67"/>
      <c r="Q26" s="67"/>
      <c r="R26" s="67"/>
      <c r="S26" s="67"/>
      <c r="T26" s="67"/>
      <c r="U26" s="67"/>
      <c r="V26" s="67"/>
      <c r="W26" s="67"/>
      <c r="X26" s="67"/>
      <c r="Y26" s="15"/>
    </row>
    <row r="27" spans="2:25" ht="18" customHeight="1" x14ac:dyDescent="0.15">
      <c r="B27" s="62"/>
      <c r="C27" s="105" t="s">
        <v>54</v>
      </c>
      <c r="D27" s="106"/>
      <c r="E27" s="106"/>
      <c r="F27" s="106"/>
      <c r="G27" s="106"/>
      <c r="H27" s="106"/>
      <c r="I27" s="107"/>
      <c r="J27" s="22"/>
      <c r="K27" s="71"/>
      <c r="L27" s="71"/>
      <c r="M27" s="71"/>
      <c r="N27" s="71"/>
      <c r="O27" s="71"/>
      <c r="P27" s="71"/>
      <c r="Q27" s="71"/>
      <c r="R27" s="71"/>
      <c r="S27" s="71"/>
      <c r="T27" s="71"/>
      <c r="U27" s="71"/>
      <c r="V27" s="71"/>
      <c r="W27" s="71"/>
      <c r="X27" s="71"/>
      <c r="Y27" s="23"/>
    </row>
    <row r="28" spans="2:25" ht="18" customHeight="1" x14ac:dyDescent="0.15">
      <c r="B28" s="62"/>
      <c r="C28" s="64" t="s">
        <v>16</v>
      </c>
      <c r="D28" s="65"/>
      <c r="E28" s="65"/>
      <c r="F28" s="65"/>
      <c r="G28" s="65"/>
      <c r="H28" s="65"/>
      <c r="I28" s="66"/>
      <c r="J28" s="18" t="s">
        <v>12</v>
      </c>
      <c r="K28" s="24" t="s">
        <v>14</v>
      </c>
      <c r="L28" s="24"/>
      <c r="M28" s="103"/>
      <c r="N28" s="103"/>
      <c r="O28" s="103"/>
      <c r="P28" s="103"/>
      <c r="Q28" s="103"/>
      <c r="R28" s="103"/>
      <c r="S28" s="103"/>
      <c r="T28" s="103"/>
      <c r="U28" s="103"/>
      <c r="V28" s="24" t="s">
        <v>13</v>
      </c>
      <c r="W28" s="24"/>
      <c r="X28" s="24"/>
      <c r="Y28" s="15"/>
    </row>
    <row r="29" spans="2:25" ht="18" customHeight="1" x14ac:dyDescent="0.15">
      <c r="B29" s="63"/>
      <c r="C29" s="69" t="s">
        <v>20</v>
      </c>
      <c r="D29" s="69"/>
      <c r="E29" s="69"/>
      <c r="F29" s="69"/>
      <c r="G29" s="69"/>
      <c r="H29" s="69"/>
      <c r="I29" s="70"/>
      <c r="J29" s="19" t="s">
        <v>12</v>
      </c>
      <c r="K29" s="25" t="s">
        <v>15</v>
      </c>
      <c r="L29" s="25"/>
      <c r="M29" s="104"/>
      <c r="N29" s="104"/>
      <c r="O29" s="104"/>
      <c r="P29" s="104"/>
      <c r="Q29" s="104"/>
      <c r="R29" s="104"/>
      <c r="S29" s="104"/>
      <c r="T29" s="104"/>
      <c r="U29" s="104"/>
      <c r="V29" s="25" t="s">
        <v>13</v>
      </c>
      <c r="W29" s="25"/>
      <c r="X29" s="25"/>
      <c r="Y29" s="17"/>
    </row>
    <row r="30" spans="2:25" ht="18" customHeight="1" x14ac:dyDescent="0.15">
      <c r="B30" s="26" t="s">
        <v>6</v>
      </c>
      <c r="C30" s="56" t="s">
        <v>55</v>
      </c>
      <c r="D30" s="56"/>
      <c r="E30" s="56"/>
      <c r="F30" s="56"/>
      <c r="G30" s="56"/>
      <c r="H30" s="56"/>
      <c r="I30" s="57"/>
      <c r="J30" s="27"/>
      <c r="K30" s="54"/>
      <c r="L30" s="54"/>
      <c r="M30" s="54"/>
      <c r="N30" s="54"/>
      <c r="O30" s="54"/>
      <c r="P30" s="54"/>
      <c r="Q30" s="54"/>
      <c r="R30" s="54"/>
      <c r="S30" s="54"/>
      <c r="T30" s="54"/>
      <c r="U30" s="54"/>
      <c r="V30" s="28"/>
      <c r="W30" s="28"/>
      <c r="X30" s="28"/>
      <c r="Y30" s="29" t="s">
        <v>21</v>
      </c>
    </row>
    <row r="31" spans="2:25" ht="18" customHeight="1" x14ac:dyDescent="0.15">
      <c r="B31" s="26" t="s">
        <v>7</v>
      </c>
      <c r="C31" s="56" t="s">
        <v>56</v>
      </c>
      <c r="D31" s="56"/>
      <c r="E31" s="56"/>
      <c r="F31" s="56"/>
      <c r="G31" s="56"/>
      <c r="H31" s="56"/>
      <c r="I31" s="57"/>
      <c r="J31" s="27"/>
      <c r="K31" s="54"/>
      <c r="L31" s="54"/>
      <c r="M31" s="54"/>
      <c r="N31" s="54"/>
      <c r="O31" s="54"/>
      <c r="P31" s="54"/>
      <c r="Q31" s="54"/>
      <c r="R31" s="54"/>
      <c r="S31" s="54"/>
      <c r="T31" s="54"/>
      <c r="U31" s="54"/>
      <c r="V31" s="54"/>
      <c r="W31" s="54"/>
      <c r="X31" s="54"/>
      <c r="Y31" s="30"/>
    </row>
    <row r="32" spans="2:25" ht="18" customHeight="1" x14ac:dyDescent="0.15">
      <c r="B32" s="26" t="s">
        <v>8</v>
      </c>
      <c r="C32" s="56" t="s">
        <v>57</v>
      </c>
      <c r="D32" s="56"/>
      <c r="E32" s="56"/>
      <c r="F32" s="56"/>
      <c r="G32" s="56"/>
      <c r="H32" s="56"/>
      <c r="I32" s="57"/>
      <c r="J32" s="27"/>
      <c r="K32" s="54"/>
      <c r="L32" s="54"/>
      <c r="M32" s="54"/>
      <c r="N32" s="54"/>
      <c r="O32" s="54"/>
      <c r="P32" s="54"/>
      <c r="Q32" s="54"/>
      <c r="R32" s="54"/>
      <c r="S32" s="54"/>
      <c r="T32" s="54"/>
      <c r="U32" s="54"/>
      <c r="V32" s="54"/>
      <c r="W32" s="54"/>
      <c r="X32" s="54"/>
      <c r="Y32" s="30"/>
    </row>
    <row r="33" spans="2:25" ht="18" customHeight="1" x14ac:dyDescent="0.15">
      <c r="B33" s="26" t="s">
        <v>9</v>
      </c>
      <c r="C33" s="56" t="s">
        <v>10</v>
      </c>
      <c r="D33" s="56"/>
      <c r="E33" s="56"/>
      <c r="F33" s="56"/>
      <c r="G33" s="56"/>
      <c r="H33" s="56"/>
      <c r="I33" s="57"/>
      <c r="J33" s="27"/>
      <c r="K33" s="31"/>
      <c r="L33" s="32" t="s">
        <v>26</v>
      </c>
      <c r="M33" s="28"/>
      <c r="N33" s="28"/>
      <c r="O33" s="30"/>
      <c r="P33" s="31"/>
      <c r="Q33" s="32" t="s">
        <v>27</v>
      </c>
      <c r="R33" s="28"/>
      <c r="S33" s="28"/>
      <c r="T33" s="30"/>
      <c r="U33" s="31"/>
      <c r="V33" s="32" t="s">
        <v>28</v>
      </c>
      <c r="W33" s="28"/>
      <c r="X33" s="28"/>
      <c r="Y33" s="30"/>
    </row>
    <row r="34" spans="2:25" ht="18" customHeight="1" x14ac:dyDescent="0.15">
      <c r="B34" s="26" t="s">
        <v>11</v>
      </c>
      <c r="C34" s="56" t="s">
        <v>58</v>
      </c>
      <c r="D34" s="56"/>
      <c r="E34" s="56"/>
      <c r="F34" s="56"/>
      <c r="G34" s="56"/>
      <c r="H34" s="56"/>
      <c r="I34" s="57"/>
      <c r="J34" s="27"/>
      <c r="K34" s="84" t="s">
        <v>59</v>
      </c>
      <c r="L34" s="84"/>
      <c r="M34" s="84"/>
      <c r="N34" s="84"/>
      <c r="O34" s="84"/>
      <c r="P34" s="31"/>
      <c r="Q34" s="32" t="s">
        <v>106</v>
      </c>
      <c r="R34" s="28"/>
      <c r="S34" s="28"/>
      <c r="T34" s="28"/>
      <c r="U34" s="28"/>
      <c r="V34" s="28"/>
      <c r="W34" s="28"/>
      <c r="X34" s="28"/>
      <c r="Y34" s="30"/>
    </row>
    <row r="35" spans="2:25" ht="18" customHeight="1" x14ac:dyDescent="0.15">
      <c r="B35" s="33"/>
      <c r="C35" s="34" t="s">
        <v>60</v>
      </c>
      <c r="D35" s="73" t="s">
        <v>41</v>
      </c>
      <c r="E35" s="73"/>
      <c r="F35" s="73"/>
      <c r="G35" s="73"/>
      <c r="H35" s="73"/>
      <c r="I35" s="74"/>
      <c r="J35" s="27"/>
      <c r="K35" s="54"/>
      <c r="L35" s="54"/>
      <c r="M35" s="54"/>
      <c r="N35" s="54"/>
      <c r="O35" s="54"/>
      <c r="P35" s="54"/>
      <c r="Q35" s="54"/>
      <c r="R35" s="54"/>
      <c r="S35" s="54"/>
      <c r="T35" s="54"/>
      <c r="U35" s="54"/>
      <c r="V35" s="28"/>
      <c r="W35" s="28"/>
      <c r="X35" s="28"/>
      <c r="Y35" s="29" t="s">
        <v>21</v>
      </c>
    </row>
    <row r="36" spans="2:25" ht="31.5" customHeight="1" x14ac:dyDescent="0.15">
      <c r="B36" s="35">
        <v>10</v>
      </c>
      <c r="C36" s="34" t="s">
        <v>61</v>
      </c>
      <c r="D36" s="72" t="s">
        <v>19</v>
      </c>
      <c r="E36" s="73"/>
      <c r="F36" s="73"/>
      <c r="G36" s="73"/>
      <c r="H36" s="73"/>
      <c r="I36" s="74"/>
      <c r="J36" s="27"/>
      <c r="K36" s="54"/>
      <c r="L36" s="54"/>
      <c r="M36" s="54"/>
      <c r="N36" s="54"/>
      <c r="O36" s="54"/>
      <c r="P36" s="54"/>
      <c r="Q36" s="54"/>
      <c r="R36" s="54"/>
      <c r="S36" s="54"/>
      <c r="T36" s="54"/>
      <c r="U36" s="54"/>
      <c r="V36" s="28"/>
      <c r="W36" s="28"/>
      <c r="X36" s="28"/>
      <c r="Y36" s="29" t="s">
        <v>21</v>
      </c>
    </row>
    <row r="37" spans="2:25" ht="18" customHeight="1" x14ac:dyDescent="0.15">
      <c r="B37" s="35"/>
      <c r="C37" s="75" t="s">
        <v>62</v>
      </c>
      <c r="D37" s="77" t="s">
        <v>63</v>
      </c>
      <c r="E37" s="77"/>
      <c r="F37" s="77"/>
      <c r="G37" s="77"/>
      <c r="H37" s="77"/>
      <c r="I37" s="78"/>
      <c r="J37" s="81" t="s">
        <v>17</v>
      </c>
      <c r="K37" s="82"/>
      <c r="L37" s="82"/>
      <c r="M37" s="82"/>
      <c r="N37" s="83"/>
      <c r="O37" s="83"/>
      <c r="P37" s="83"/>
      <c r="Q37" s="83"/>
      <c r="R37" s="83"/>
      <c r="S37" s="83"/>
      <c r="T37" s="83"/>
      <c r="U37" s="83"/>
      <c r="V37" s="24"/>
      <c r="W37" s="24"/>
      <c r="X37" s="24"/>
      <c r="Y37" s="36" t="s">
        <v>22</v>
      </c>
    </row>
    <row r="38" spans="2:25" ht="18" customHeight="1" x14ac:dyDescent="0.15">
      <c r="B38" s="85" t="s">
        <v>64</v>
      </c>
      <c r="C38" s="76"/>
      <c r="D38" s="79"/>
      <c r="E38" s="79"/>
      <c r="F38" s="79"/>
      <c r="G38" s="79"/>
      <c r="H38" s="79"/>
      <c r="I38" s="80"/>
      <c r="J38" s="86" t="s">
        <v>18</v>
      </c>
      <c r="K38" s="87"/>
      <c r="L38" s="87"/>
      <c r="M38" s="87"/>
      <c r="N38" s="88"/>
      <c r="O38" s="88"/>
      <c r="P38" s="88"/>
      <c r="Q38" s="88"/>
      <c r="R38" s="88"/>
      <c r="S38" s="88"/>
      <c r="T38" s="88"/>
      <c r="U38" s="88"/>
      <c r="V38" s="25"/>
      <c r="W38" s="25"/>
      <c r="X38" s="25"/>
      <c r="Y38" s="37" t="s">
        <v>22</v>
      </c>
    </row>
    <row r="39" spans="2:25" ht="18" customHeight="1" x14ac:dyDescent="0.15">
      <c r="B39" s="85"/>
      <c r="C39" s="75" t="s">
        <v>65</v>
      </c>
      <c r="D39" s="77" t="s">
        <v>66</v>
      </c>
      <c r="E39" s="77"/>
      <c r="F39" s="77"/>
      <c r="G39" s="77"/>
      <c r="H39" s="77"/>
      <c r="I39" s="78"/>
      <c r="J39" s="94" t="s">
        <v>67</v>
      </c>
      <c r="K39" s="94"/>
      <c r="L39" s="94"/>
      <c r="M39" s="94"/>
      <c r="N39" s="94" t="s">
        <v>68</v>
      </c>
      <c r="O39" s="94"/>
      <c r="P39" s="94"/>
      <c r="Q39" s="94"/>
      <c r="R39" s="94" t="s">
        <v>69</v>
      </c>
      <c r="S39" s="94"/>
      <c r="T39" s="94"/>
      <c r="U39" s="94"/>
      <c r="V39" s="94" t="s">
        <v>70</v>
      </c>
      <c r="W39" s="94"/>
      <c r="X39" s="94"/>
      <c r="Y39" s="94"/>
    </row>
    <row r="40" spans="2:25" ht="18" customHeight="1" x14ac:dyDescent="0.15">
      <c r="B40" s="85"/>
      <c r="C40" s="89"/>
      <c r="D40" s="90"/>
      <c r="E40" s="90"/>
      <c r="F40" s="90"/>
      <c r="G40" s="90"/>
      <c r="H40" s="90"/>
      <c r="I40" s="91"/>
      <c r="J40" s="96"/>
      <c r="K40" s="97"/>
      <c r="L40" s="97"/>
      <c r="M40" s="98"/>
      <c r="N40" s="96"/>
      <c r="O40" s="97"/>
      <c r="P40" s="97"/>
      <c r="Q40" s="98"/>
      <c r="R40" s="99"/>
      <c r="S40" s="99"/>
      <c r="T40" s="99"/>
      <c r="U40" s="99"/>
      <c r="V40" s="99"/>
      <c r="W40" s="99"/>
      <c r="X40" s="99"/>
      <c r="Y40" s="99"/>
    </row>
    <row r="41" spans="2:25" ht="18" customHeight="1" x14ac:dyDescent="0.15">
      <c r="B41" s="85"/>
      <c r="C41" s="89"/>
      <c r="D41" s="90"/>
      <c r="E41" s="90"/>
      <c r="F41" s="90"/>
      <c r="G41" s="90"/>
      <c r="H41" s="90"/>
      <c r="I41" s="91"/>
      <c r="J41" s="95"/>
      <c r="K41" s="95"/>
      <c r="L41" s="95"/>
      <c r="M41" s="95"/>
      <c r="N41" s="96"/>
      <c r="O41" s="97"/>
      <c r="P41" s="97"/>
      <c r="Q41" s="98"/>
      <c r="R41" s="99"/>
      <c r="S41" s="99"/>
      <c r="T41" s="99"/>
      <c r="U41" s="99"/>
      <c r="V41" s="99"/>
      <c r="W41" s="99"/>
      <c r="X41" s="99"/>
      <c r="Y41" s="99"/>
    </row>
    <row r="42" spans="2:25" ht="18" customHeight="1" x14ac:dyDescent="0.15">
      <c r="B42" s="85"/>
      <c r="C42" s="76"/>
      <c r="D42" s="92"/>
      <c r="E42" s="92"/>
      <c r="F42" s="92"/>
      <c r="G42" s="92"/>
      <c r="H42" s="92"/>
      <c r="I42" s="93"/>
      <c r="J42" s="95"/>
      <c r="K42" s="95"/>
      <c r="L42" s="95"/>
      <c r="M42" s="95"/>
      <c r="N42" s="96"/>
      <c r="O42" s="97"/>
      <c r="P42" s="97"/>
      <c r="Q42" s="98"/>
      <c r="R42" s="99"/>
      <c r="S42" s="99"/>
      <c r="T42" s="99"/>
      <c r="U42" s="99"/>
      <c r="V42" s="99"/>
      <c r="W42" s="99"/>
      <c r="X42" s="99"/>
      <c r="Y42" s="99"/>
    </row>
    <row r="43" spans="2:25" ht="18" customHeight="1" x14ac:dyDescent="0.15">
      <c r="B43" s="85"/>
      <c r="C43" s="75" t="s">
        <v>71</v>
      </c>
      <c r="D43" s="77" t="s">
        <v>72</v>
      </c>
      <c r="E43" s="77"/>
      <c r="F43" s="77"/>
      <c r="G43" s="77"/>
      <c r="H43" s="77"/>
      <c r="I43" s="78"/>
      <c r="J43" s="94" t="s">
        <v>67</v>
      </c>
      <c r="K43" s="94"/>
      <c r="L43" s="94"/>
      <c r="M43" s="94"/>
      <c r="N43" s="94" t="s">
        <v>73</v>
      </c>
      <c r="O43" s="94"/>
      <c r="P43" s="94"/>
      <c r="Q43" s="94"/>
      <c r="R43" s="94" t="s">
        <v>69</v>
      </c>
      <c r="S43" s="94"/>
      <c r="T43" s="94"/>
      <c r="U43" s="94"/>
      <c r="V43" s="94" t="s">
        <v>70</v>
      </c>
      <c r="W43" s="94"/>
      <c r="X43" s="94"/>
      <c r="Y43" s="94"/>
    </row>
    <row r="44" spans="2:25" ht="18" customHeight="1" x14ac:dyDescent="0.15">
      <c r="B44" s="85"/>
      <c r="C44" s="89"/>
      <c r="D44" s="90"/>
      <c r="E44" s="90"/>
      <c r="F44" s="90"/>
      <c r="G44" s="90"/>
      <c r="H44" s="90"/>
      <c r="I44" s="91"/>
      <c r="J44" s="95"/>
      <c r="K44" s="95"/>
      <c r="L44" s="95"/>
      <c r="M44" s="95"/>
      <c r="N44" s="96"/>
      <c r="O44" s="97"/>
      <c r="P44" s="97"/>
      <c r="Q44" s="98"/>
      <c r="R44" s="99"/>
      <c r="S44" s="99"/>
      <c r="T44" s="99"/>
      <c r="U44" s="99"/>
      <c r="V44" s="99"/>
      <c r="W44" s="99"/>
      <c r="X44" s="99"/>
      <c r="Y44" s="99"/>
    </row>
    <row r="45" spans="2:25" ht="18" customHeight="1" x14ac:dyDescent="0.15">
      <c r="B45" s="85"/>
      <c r="C45" s="89"/>
      <c r="D45" s="90"/>
      <c r="E45" s="90"/>
      <c r="F45" s="90"/>
      <c r="G45" s="90"/>
      <c r="H45" s="90"/>
      <c r="I45" s="91"/>
      <c r="J45" s="95"/>
      <c r="K45" s="95"/>
      <c r="L45" s="95"/>
      <c r="M45" s="95"/>
      <c r="N45" s="96"/>
      <c r="O45" s="97"/>
      <c r="P45" s="97"/>
      <c r="Q45" s="98"/>
      <c r="R45" s="99"/>
      <c r="S45" s="99"/>
      <c r="T45" s="99"/>
      <c r="U45" s="99"/>
      <c r="V45" s="99"/>
      <c r="W45" s="99"/>
      <c r="X45" s="99"/>
      <c r="Y45" s="99"/>
    </row>
    <row r="46" spans="2:25" ht="18" customHeight="1" x14ac:dyDescent="0.15">
      <c r="B46" s="38"/>
      <c r="C46" s="76"/>
      <c r="D46" s="92"/>
      <c r="E46" s="92"/>
      <c r="F46" s="92"/>
      <c r="G46" s="92"/>
      <c r="H46" s="92"/>
      <c r="I46" s="93"/>
      <c r="J46" s="95"/>
      <c r="K46" s="95"/>
      <c r="L46" s="95"/>
      <c r="M46" s="95"/>
      <c r="N46" s="96"/>
      <c r="O46" s="97"/>
      <c r="P46" s="97"/>
      <c r="Q46" s="98"/>
      <c r="R46" s="99"/>
      <c r="S46" s="99"/>
      <c r="T46" s="99"/>
      <c r="U46" s="99"/>
      <c r="V46" s="99"/>
      <c r="W46" s="99"/>
      <c r="X46" s="99"/>
      <c r="Y46" s="99"/>
    </row>
    <row r="47" spans="2:25" ht="18" customHeight="1" x14ac:dyDescent="0.15">
      <c r="B47" s="39"/>
      <c r="C47" s="75" t="s">
        <v>74</v>
      </c>
      <c r="D47" s="77" t="s">
        <v>75</v>
      </c>
      <c r="E47" s="77"/>
      <c r="F47" s="77"/>
      <c r="G47" s="77"/>
      <c r="H47" s="77"/>
      <c r="I47" s="78"/>
      <c r="J47" s="94" t="s">
        <v>67</v>
      </c>
      <c r="K47" s="94"/>
      <c r="L47" s="94"/>
      <c r="M47" s="94"/>
      <c r="N47" s="94" t="s">
        <v>73</v>
      </c>
      <c r="O47" s="94"/>
      <c r="P47" s="94"/>
      <c r="Q47" s="94"/>
      <c r="R47" s="94" t="s">
        <v>76</v>
      </c>
      <c r="S47" s="94"/>
      <c r="T47" s="94"/>
      <c r="U47" s="94"/>
      <c r="V47" s="94" t="s">
        <v>70</v>
      </c>
      <c r="W47" s="94"/>
      <c r="X47" s="94"/>
      <c r="Y47" s="94"/>
    </row>
    <row r="48" spans="2:25" ht="18.399999999999999" customHeight="1" x14ac:dyDescent="0.15">
      <c r="B48" s="35">
        <v>10</v>
      </c>
      <c r="C48" s="89"/>
      <c r="D48" s="90"/>
      <c r="E48" s="90"/>
      <c r="F48" s="90"/>
      <c r="G48" s="90"/>
      <c r="H48" s="90"/>
      <c r="I48" s="91"/>
      <c r="J48" s="95"/>
      <c r="K48" s="95"/>
      <c r="L48" s="95"/>
      <c r="M48" s="95"/>
      <c r="N48" s="96"/>
      <c r="O48" s="97"/>
      <c r="P48" s="97"/>
      <c r="Q48" s="98"/>
      <c r="R48" s="100"/>
      <c r="S48" s="100"/>
      <c r="T48" s="100"/>
      <c r="U48" s="100"/>
      <c r="V48" s="99"/>
      <c r="W48" s="99"/>
      <c r="X48" s="99"/>
      <c r="Y48" s="99"/>
    </row>
    <row r="49" spans="2:25" ht="18" customHeight="1" x14ac:dyDescent="0.15">
      <c r="B49" s="40"/>
      <c r="C49" s="89"/>
      <c r="D49" s="90"/>
      <c r="E49" s="90"/>
      <c r="F49" s="90"/>
      <c r="G49" s="90"/>
      <c r="H49" s="90"/>
      <c r="I49" s="91"/>
      <c r="J49" s="95"/>
      <c r="K49" s="95"/>
      <c r="L49" s="95"/>
      <c r="M49" s="95"/>
      <c r="N49" s="96"/>
      <c r="O49" s="97"/>
      <c r="P49" s="97"/>
      <c r="Q49" s="98"/>
      <c r="R49" s="100"/>
      <c r="S49" s="100"/>
      <c r="T49" s="100"/>
      <c r="U49" s="100"/>
      <c r="V49" s="99"/>
      <c r="W49" s="99"/>
      <c r="X49" s="99"/>
      <c r="Y49" s="99"/>
    </row>
    <row r="50" spans="2:25" ht="18" customHeight="1" x14ac:dyDescent="0.15">
      <c r="B50" s="85" t="s">
        <v>77</v>
      </c>
      <c r="C50" s="76"/>
      <c r="D50" s="92"/>
      <c r="E50" s="92"/>
      <c r="F50" s="92"/>
      <c r="G50" s="92"/>
      <c r="H50" s="92"/>
      <c r="I50" s="93"/>
      <c r="J50" s="95"/>
      <c r="K50" s="95"/>
      <c r="L50" s="95"/>
      <c r="M50" s="95"/>
      <c r="N50" s="96"/>
      <c r="O50" s="97"/>
      <c r="P50" s="97"/>
      <c r="Q50" s="98"/>
      <c r="R50" s="100"/>
      <c r="S50" s="100"/>
      <c r="T50" s="100"/>
      <c r="U50" s="100"/>
      <c r="V50" s="99"/>
      <c r="W50" s="99"/>
      <c r="X50" s="99"/>
      <c r="Y50" s="99"/>
    </row>
    <row r="51" spans="2:25" ht="18" customHeight="1" x14ac:dyDescent="0.15">
      <c r="B51" s="85"/>
      <c r="C51" s="34" t="s">
        <v>78</v>
      </c>
      <c r="D51" s="73" t="s">
        <v>79</v>
      </c>
      <c r="E51" s="73"/>
      <c r="F51" s="73"/>
      <c r="G51" s="73"/>
      <c r="H51" s="73"/>
      <c r="I51" s="74"/>
      <c r="J51" s="27"/>
      <c r="K51" s="102"/>
      <c r="L51" s="102"/>
      <c r="M51" s="102"/>
      <c r="N51" s="102"/>
      <c r="O51" s="102"/>
      <c r="P51" s="102"/>
      <c r="Q51" s="102"/>
      <c r="R51" s="102"/>
      <c r="S51" s="102"/>
      <c r="T51" s="102"/>
      <c r="U51" s="102"/>
      <c r="V51" s="102"/>
      <c r="W51" s="102"/>
      <c r="X51" s="102"/>
      <c r="Y51" s="30"/>
    </row>
    <row r="52" spans="2:25" ht="31.5" customHeight="1" x14ac:dyDescent="0.15">
      <c r="B52" s="85"/>
      <c r="C52" s="34" t="s">
        <v>80</v>
      </c>
      <c r="D52" s="72" t="s">
        <v>81</v>
      </c>
      <c r="E52" s="73"/>
      <c r="F52" s="73"/>
      <c r="G52" s="73"/>
      <c r="H52" s="73"/>
      <c r="I52" s="74"/>
      <c r="J52" s="27"/>
      <c r="K52" s="102"/>
      <c r="L52" s="102"/>
      <c r="M52" s="102"/>
      <c r="N52" s="102"/>
      <c r="O52" s="102"/>
      <c r="P52" s="102"/>
      <c r="Q52" s="102"/>
      <c r="R52" s="102"/>
      <c r="S52" s="102"/>
      <c r="T52" s="102"/>
      <c r="U52" s="102"/>
      <c r="V52" s="102"/>
      <c r="W52" s="102"/>
      <c r="X52" s="102"/>
      <c r="Y52" s="30"/>
    </row>
    <row r="53" spans="2:25" ht="31.5" customHeight="1" x14ac:dyDescent="0.15">
      <c r="B53" s="85"/>
      <c r="C53" s="34" t="s">
        <v>82</v>
      </c>
      <c r="D53" s="72" t="s">
        <v>83</v>
      </c>
      <c r="E53" s="73"/>
      <c r="F53" s="73"/>
      <c r="G53" s="73"/>
      <c r="H53" s="73"/>
      <c r="I53" s="74"/>
      <c r="J53" s="27"/>
      <c r="K53" s="102"/>
      <c r="L53" s="102"/>
      <c r="M53" s="102"/>
      <c r="N53" s="102"/>
      <c r="O53" s="102"/>
      <c r="P53" s="102"/>
      <c r="Q53" s="102"/>
      <c r="R53" s="102"/>
      <c r="S53" s="102"/>
      <c r="T53" s="102"/>
      <c r="U53" s="102"/>
      <c r="V53" s="102"/>
      <c r="W53" s="102"/>
      <c r="X53" s="102"/>
      <c r="Y53" s="30"/>
    </row>
    <row r="54" spans="2:25" ht="18" customHeight="1" x14ac:dyDescent="0.15">
      <c r="B54" s="85"/>
      <c r="C54" s="34" t="s">
        <v>84</v>
      </c>
      <c r="D54" s="73" t="s">
        <v>85</v>
      </c>
      <c r="E54" s="73"/>
      <c r="F54" s="73"/>
      <c r="G54" s="73"/>
      <c r="H54" s="73"/>
      <c r="I54" s="74"/>
      <c r="J54" s="27"/>
      <c r="K54" s="102"/>
      <c r="L54" s="102"/>
      <c r="M54" s="102"/>
      <c r="N54" s="102"/>
      <c r="O54" s="102"/>
      <c r="P54" s="102"/>
      <c r="Q54" s="102"/>
      <c r="R54" s="102"/>
      <c r="S54" s="102"/>
      <c r="T54" s="102"/>
      <c r="U54" s="102"/>
      <c r="V54" s="102"/>
      <c r="W54" s="102"/>
      <c r="X54" s="102"/>
      <c r="Y54" s="30"/>
    </row>
    <row r="55" spans="2:25" ht="18" customHeight="1" x14ac:dyDescent="0.15">
      <c r="B55" s="85"/>
      <c r="C55" s="34" t="s">
        <v>86</v>
      </c>
      <c r="D55" s="73" t="s">
        <v>87</v>
      </c>
      <c r="E55" s="73"/>
      <c r="F55" s="73"/>
      <c r="G55" s="73"/>
      <c r="H55" s="73"/>
      <c r="I55" s="74"/>
      <c r="J55" s="27"/>
      <c r="K55" s="101"/>
      <c r="L55" s="101"/>
      <c r="M55" s="101"/>
      <c r="N55" s="101"/>
      <c r="O55" s="101"/>
      <c r="P55" s="101"/>
      <c r="Q55" s="101"/>
      <c r="R55" s="101"/>
      <c r="S55" s="101"/>
      <c r="T55" s="101"/>
      <c r="U55" s="101"/>
      <c r="V55" s="101"/>
      <c r="W55" s="101"/>
      <c r="X55" s="101"/>
      <c r="Y55" s="30"/>
    </row>
    <row r="56" spans="2:25" ht="18" customHeight="1" x14ac:dyDescent="0.15">
      <c r="B56" s="85"/>
      <c r="C56" s="34" t="s">
        <v>88</v>
      </c>
      <c r="D56" s="73" t="s">
        <v>42</v>
      </c>
      <c r="E56" s="73"/>
      <c r="F56" s="73"/>
      <c r="G56" s="73"/>
      <c r="H56" s="73"/>
      <c r="I56" s="74"/>
      <c r="J56" s="27"/>
      <c r="K56" s="101"/>
      <c r="L56" s="101"/>
      <c r="M56" s="101"/>
      <c r="N56" s="101"/>
      <c r="O56" s="101"/>
      <c r="P56" s="101"/>
      <c r="Q56" s="101"/>
      <c r="R56" s="101"/>
      <c r="S56" s="101"/>
      <c r="T56" s="101"/>
      <c r="U56" s="101"/>
      <c r="V56" s="101"/>
      <c r="W56" s="101"/>
      <c r="X56" s="101"/>
      <c r="Y56" s="30"/>
    </row>
    <row r="57" spans="2:25" ht="18" customHeight="1" x14ac:dyDescent="0.15">
      <c r="B57" s="38"/>
      <c r="C57" s="34" t="s">
        <v>89</v>
      </c>
      <c r="D57" s="73" t="s">
        <v>90</v>
      </c>
      <c r="E57" s="73"/>
      <c r="F57" s="73"/>
      <c r="G57" s="73"/>
      <c r="H57" s="73"/>
      <c r="I57" s="74"/>
      <c r="J57" s="27"/>
      <c r="K57" s="102"/>
      <c r="L57" s="102"/>
      <c r="M57" s="102"/>
      <c r="N57" s="102"/>
      <c r="O57" s="102"/>
      <c r="P57" s="102"/>
      <c r="Q57" s="102"/>
      <c r="R57" s="102"/>
      <c r="S57" s="102"/>
      <c r="T57" s="102"/>
      <c r="U57" s="102"/>
      <c r="V57" s="102"/>
      <c r="W57" s="102"/>
      <c r="X57" s="102"/>
      <c r="Y57" s="30"/>
    </row>
    <row r="58" spans="2:25" ht="18" customHeight="1" x14ac:dyDescent="0.15">
      <c r="B58" s="41">
        <v>11</v>
      </c>
      <c r="C58" s="56" t="s">
        <v>91</v>
      </c>
      <c r="D58" s="56"/>
      <c r="E58" s="56"/>
      <c r="F58" s="56"/>
      <c r="G58" s="56"/>
      <c r="H58" s="56"/>
      <c r="I58" s="57"/>
      <c r="J58" s="27"/>
      <c r="K58" s="102"/>
      <c r="L58" s="102"/>
      <c r="M58" s="102"/>
      <c r="N58" s="102"/>
      <c r="O58" s="102"/>
      <c r="P58" s="102"/>
      <c r="Q58" s="102"/>
      <c r="R58" s="102"/>
      <c r="S58" s="102"/>
      <c r="T58" s="102"/>
      <c r="U58" s="102"/>
      <c r="V58" s="102"/>
      <c r="W58" s="102"/>
      <c r="X58" s="102"/>
      <c r="Y58" s="30"/>
    </row>
    <row r="59" spans="2:25" s="42" customFormat="1" ht="3" customHeight="1" x14ac:dyDescent="0.15"/>
    <row r="60" spans="2:25" s="42" customFormat="1" ht="18" customHeight="1" x14ac:dyDescent="0.15">
      <c r="B60" s="43" t="s">
        <v>0</v>
      </c>
      <c r="C60" s="44"/>
      <c r="D60" s="45"/>
      <c r="E60" s="45"/>
      <c r="F60" s="45"/>
      <c r="G60" s="45"/>
      <c r="H60" s="45"/>
      <c r="I60" s="45"/>
      <c r="J60" s="45"/>
      <c r="K60" s="45"/>
      <c r="L60" s="45"/>
      <c r="M60" s="45"/>
      <c r="N60" s="45"/>
      <c r="O60" s="45"/>
      <c r="P60" s="45"/>
      <c r="Q60" s="45"/>
      <c r="R60" s="45"/>
      <c r="S60" s="45"/>
      <c r="T60" s="45"/>
      <c r="U60" s="45"/>
      <c r="V60" s="45"/>
      <c r="W60" s="45"/>
      <c r="X60" s="45"/>
      <c r="Y60" s="46"/>
    </row>
    <row r="61" spans="2:25" s="42" customFormat="1" ht="18" customHeight="1" x14ac:dyDescent="0.15">
      <c r="B61" s="47" t="s">
        <v>23</v>
      </c>
      <c r="C61" s="42" t="s">
        <v>92</v>
      </c>
      <c r="Y61" s="48"/>
    </row>
    <row r="62" spans="2:25" s="42" customFormat="1" ht="18" customHeight="1" x14ac:dyDescent="0.15">
      <c r="B62" s="49"/>
      <c r="C62" s="42" t="s">
        <v>93</v>
      </c>
      <c r="Y62" s="48"/>
    </row>
    <row r="63" spans="2:25" s="42" customFormat="1" ht="18" customHeight="1" x14ac:dyDescent="0.15">
      <c r="B63" s="49" t="s">
        <v>24</v>
      </c>
      <c r="C63" s="42" t="s">
        <v>94</v>
      </c>
      <c r="Y63" s="48"/>
    </row>
    <row r="64" spans="2:25" s="42" customFormat="1" ht="18" customHeight="1" x14ac:dyDescent="0.15">
      <c r="B64" s="47"/>
      <c r="C64" s="42" t="s">
        <v>95</v>
      </c>
      <c r="Y64" s="48"/>
    </row>
    <row r="65" spans="2:25" s="42" customFormat="1" ht="18" customHeight="1" x14ac:dyDescent="0.15">
      <c r="B65" s="49" t="s">
        <v>25</v>
      </c>
      <c r="C65" s="42" t="s">
        <v>190</v>
      </c>
      <c r="Y65" s="48"/>
    </row>
    <row r="66" spans="2:25" s="42" customFormat="1" ht="18" customHeight="1" x14ac:dyDescent="0.15">
      <c r="B66" s="47" t="s">
        <v>96</v>
      </c>
      <c r="C66" s="42" t="s">
        <v>191</v>
      </c>
      <c r="Y66" s="48"/>
    </row>
    <row r="67" spans="2:25" s="42" customFormat="1" ht="18" customHeight="1" x14ac:dyDescent="0.15">
      <c r="B67" s="47"/>
      <c r="C67" s="42" t="s">
        <v>100</v>
      </c>
      <c r="Y67" s="48"/>
    </row>
    <row r="68" spans="2:25" s="42" customFormat="1" ht="18" customHeight="1" x14ac:dyDescent="0.15">
      <c r="B68" s="47" t="s">
        <v>97</v>
      </c>
      <c r="C68" s="42" t="s">
        <v>101</v>
      </c>
      <c r="Y68" s="48"/>
    </row>
    <row r="69" spans="2:25" s="42" customFormat="1" ht="18" customHeight="1" x14ac:dyDescent="0.15">
      <c r="B69" s="47" t="s">
        <v>98</v>
      </c>
      <c r="C69" s="42" t="s">
        <v>102</v>
      </c>
      <c r="Y69" s="48"/>
    </row>
    <row r="70" spans="2:25" s="42" customFormat="1" ht="18" customHeight="1" x14ac:dyDescent="0.15">
      <c r="B70" s="47"/>
      <c r="C70" s="42" t="s">
        <v>103</v>
      </c>
      <c r="Y70" s="48"/>
    </row>
    <row r="71" spans="2:25" s="42" customFormat="1" ht="18" customHeight="1" x14ac:dyDescent="0.15">
      <c r="B71" s="47" t="s">
        <v>99</v>
      </c>
      <c r="C71" s="42" t="s">
        <v>104</v>
      </c>
      <c r="Y71" s="48"/>
    </row>
    <row r="72" spans="2:25" s="42" customFormat="1" ht="18" customHeight="1" x14ac:dyDescent="0.15">
      <c r="B72" s="47"/>
      <c r="C72" s="42" t="s">
        <v>105</v>
      </c>
      <c r="Y72" s="48"/>
    </row>
    <row r="73" spans="2:25" s="42" customFormat="1" ht="3" customHeight="1" x14ac:dyDescent="0.15">
      <c r="B73" s="50"/>
      <c r="C73" s="51"/>
      <c r="D73" s="51"/>
      <c r="E73" s="51"/>
      <c r="F73" s="51"/>
      <c r="G73" s="51"/>
      <c r="H73" s="51"/>
      <c r="I73" s="51"/>
      <c r="J73" s="51"/>
      <c r="K73" s="51"/>
      <c r="L73" s="51"/>
      <c r="M73" s="51"/>
      <c r="N73" s="51"/>
      <c r="O73" s="51"/>
      <c r="P73" s="51"/>
      <c r="Q73" s="51"/>
      <c r="R73" s="51"/>
      <c r="S73" s="51"/>
      <c r="T73" s="51"/>
      <c r="U73" s="51"/>
      <c r="V73" s="51"/>
      <c r="W73" s="51"/>
      <c r="X73" s="51"/>
      <c r="Y73" s="52"/>
    </row>
    <row r="74" spans="2:25" s="42" customFormat="1" ht="18" customHeight="1" x14ac:dyDescent="0.15"/>
    <row r="75" spans="2:25" s="42" customFormat="1" ht="18" customHeight="1" x14ac:dyDescent="0.15"/>
    <row r="76" spans="2:25" s="42" customFormat="1" ht="18" customHeight="1" x14ac:dyDescent="0.15"/>
    <row r="77" spans="2:25" s="42" customFormat="1" ht="18" customHeight="1" x14ac:dyDescent="0.15"/>
    <row r="78" spans="2:25" s="42" customFormat="1" ht="18" customHeight="1" x14ac:dyDescent="0.15"/>
    <row r="79" spans="2:25" s="42" customFormat="1" ht="18" customHeight="1" x14ac:dyDescent="0.15"/>
    <row r="80" spans="2:25" s="42" customFormat="1" ht="18" customHeight="1" x14ac:dyDescent="0.15"/>
    <row r="81" s="42" customFormat="1" ht="18" customHeight="1" x14ac:dyDescent="0.15"/>
    <row r="82" s="42" customFormat="1" ht="18" customHeight="1" x14ac:dyDescent="0.15"/>
    <row r="83" s="42" customFormat="1" ht="18" customHeight="1" x14ac:dyDescent="0.15"/>
    <row r="84" s="42" customFormat="1" ht="18" customHeight="1" x14ac:dyDescent="0.15"/>
    <row r="85" s="42" customFormat="1" ht="18" customHeight="1" x14ac:dyDescent="0.15"/>
    <row r="86" s="42" customFormat="1" ht="18" customHeight="1" x14ac:dyDescent="0.15"/>
    <row r="87" s="42" customFormat="1" ht="18" customHeight="1" x14ac:dyDescent="0.15"/>
    <row r="88" s="42" customFormat="1" ht="18" customHeight="1" x14ac:dyDescent="0.15"/>
    <row r="89" s="42" customFormat="1" ht="18" customHeight="1" x14ac:dyDescent="0.15"/>
    <row r="90" s="42" customFormat="1" ht="18" customHeight="1" x14ac:dyDescent="0.15"/>
    <row r="91" s="42" customFormat="1" ht="18" customHeight="1" x14ac:dyDescent="0.15"/>
    <row r="92" s="42" customFormat="1" ht="18" customHeight="1" x14ac:dyDescent="0.15"/>
    <row r="93" s="42" customFormat="1" ht="18" customHeight="1" x14ac:dyDescent="0.15"/>
    <row r="94" s="42" customFormat="1" ht="18" customHeight="1" x14ac:dyDescent="0.15"/>
    <row r="95" s="42" customFormat="1" ht="18" customHeight="1" x14ac:dyDescent="0.15"/>
    <row r="96" s="42" customFormat="1" ht="18" customHeight="1" x14ac:dyDescent="0.15"/>
  </sheetData>
  <sheetProtection sheet="1" objects="1" scenarios="1"/>
  <mergeCells count="125">
    <mergeCell ref="B22:B23"/>
    <mergeCell ref="K22:X22"/>
    <mergeCell ref="C25:I25"/>
    <mergeCell ref="K25:X25"/>
    <mergeCell ref="B26:B29"/>
    <mergeCell ref="K26:X26"/>
    <mergeCell ref="K27:X27"/>
    <mergeCell ref="C28:I28"/>
    <mergeCell ref="M28:U28"/>
    <mergeCell ref="C29:I29"/>
    <mergeCell ref="M29:U29"/>
    <mergeCell ref="C26:I26"/>
    <mergeCell ref="C27:I27"/>
    <mergeCell ref="D56:I56"/>
    <mergeCell ref="K56:X56"/>
    <mergeCell ref="D57:I57"/>
    <mergeCell ref="K57:X57"/>
    <mergeCell ref="C58:I58"/>
    <mergeCell ref="K58:X58"/>
    <mergeCell ref="V49:Y49"/>
    <mergeCell ref="B50:B56"/>
    <mergeCell ref="J50:M50"/>
    <mergeCell ref="N50:Q50"/>
    <mergeCell ref="R50:U50"/>
    <mergeCell ref="V50:Y50"/>
    <mergeCell ref="D51:I51"/>
    <mergeCell ref="K51:X51"/>
    <mergeCell ref="D52:I52"/>
    <mergeCell ref="K52:X52"/>
    <mergeCell ref="D53:I53"/>
    <mergeCell ref="K53:X53"/>
    <mergeCell ref="D54:I54"/>
    <mergeCell ref="K54:X54"/>
    <mergeCell ref="D55:I55"/>
    <mergeCell ref="K55:X55"/>
    <mergeCell ref="V47:Y47"/>
    <mergeCell ref="J48:M48"/>
    <mergeCell ref="N48:Q48"/>
    <mergeCell ref="R48:U48"/>
    <mergeCell ref="V48:Y48"/>
    <mergeCell ref="C47:C50"/>
    <mergeCell ref="D47:I50"/>
    <mergeCell ref="J47:M47"/>
    <mergeCell ref="N47:Q47"/>
    <mergeCell ref="R47:U47"/>
    <mergeCell ref="J49:M49"/>
    <mergeCell ref="N49:Q49"/>
    <mergeCell ref="R49:U49"/>
    <mergeCell ref="V45:Y45"/>
    <mergeCell ref="J46:M46"/>
    <mergeCell ref="N46:Q46"/>
    <mergeCell ref="R46:U46"/>
    <mergeCell ref="V46:Y46"/>
    <mergeCell ref="V43:Y43"/>
    <mergeCell ref="J44:M44"/>
    <mergeCell ref="N44:Q44"/>
    <mergeCell ref="R44:U44"/>
    <mergeCell ref="V44:Y44"/>
    <mergeCell ref="V41:Y41"/>
    <mergeCell ref="J42:M42"/>
    <mergeCell ref="N42:Q42"/>
    <mergeCell ref="R42:U42"/>
    <mergeCell ref="V42:Y42"/>
    <mergeCell ref="V39:Y39"/>
    <mergeCell ref="J40:M40"/>
    <mergeCell ref="N40:Q40"/>
    <mergeCell ref="R40:U40"/>
    <mergeCell ref="V40:Y40"/>
    <mergeCell ref="B38:B45"/>
    <mergeCell ref="J38:M38"/>
    <mergeCell ref="N38:U38"/>
    <mergeCell ref="C39:C42"/>
    <mergeCell ref="D39:I42"/>
    <mergeCell ref="J39:M39"/>
    <mergeCell ref="N39:Q39"/>
    <mergeCell ref="R39:U39"/>
    <mergeCell ref="J41:M41"/>
    <mergeCell ref="N41:Q41"/>
    <mergeCell ref="R41:U41"/>
    <mergeCell ref="C43:C46"/>
    <mergeCell ref="D43:I46"/>
    <mergeCell ref="J43:M43"/>
    <mergeCell ref="N43:Q43"/>
    <mergeCell ref="R43:U43"/>
    <mergeCell ref="J45:M45"/>
    <mergeCell ref="N45:Q45"/>
    <mergeCell ref="R45:U45"/>
    <mergeCell ref="D36:I36"/>
    <mergeCell ref="K36:U36"/>
    <mergeCell ref="C37:C38"/>
    <mergeCell ref="D37:I38"/>
    <mergeCell ref="J37:M37"/>
    <mergeCell ref="N37:U37"/>
    <mergeCell ref="K30:U30"/>
    <mergeCell ref="C33:I33"/>
    <mergeCell ref="C34:I34"/>
    <mergeCell ref="K34:O34"/>
    <mergeCell ref="C31:I31"/>
    <mergeCell ref="K31:X31"/>
    <mergeCell ref="D35:I35"/>
    <mergeCell ref="K35:U35"/>
    <mergeCell ref="B3:Y3"/>
    <mergeCell ref="K32:X32"/>
    <mergeCell ref="T5:Y5"/>
    <mergeCell ref="C30:I30"/>
    <mergeCell ref="C32:I32"/>
    <mergeCell ref="C7:L7"/>
    <mergeCell ref="P11:Y11"/>
    <mergeCell ref="P9:Y9"/>
    <mergeCell ref="B16:Y16"/>
    <mergeCell ref="B18:B21"/>
    <mergeCell ref="C18:I18"/>
    <mergeCell ref="K18:X18"/>
    <mergeCell ref="C19:I19"/>
    <mergeCell ref="K19:X19"/>
    <mergeCell ref="C20:I20"/>
    <mergeCell ref="K20:X20"/>
    <mergeCell ref="C21:I21"/>
    <mergeCell ref="K21:X21"/>
    <mergeCell ref="C22:I22"/>
    <mergeCell ref="C23:I23"/>
    <mergeCell ref="K23:X23"/>
    <mergeCell ref="B24:B25"/>
    <mergeCell ref="C24:I24"/>
    <mergeCell ref="K24:X24"/>
  </mergeCells>
  <phoneticPr fontId="20"/>
  <conditionalFormatting sqref="J40:M40">
    <cfRule type="expression" dxfId="67" priority="9">
      <formula>擁壁1_番号=""</formula>
    </cfRule>
  </conditionalFormatting>
  <conditionalFormatting sqref="J41:M41">
    <cfRule type="expression" dxfId="66" priority="8">
      <formula>擁壁2_番号=""</formula>
    </cfRule>
  </conditionalFormatting>
  <conditionalFormatting sqref="J42:M42">
    <cfRule type="expression" dxfId="65" priority="7">
      <formula>擁壁3_番号=""</formula>
    </cfRule>
  </conditionalFormatting>
  <conditionalFormatting sqref="J44:M44">
    <cfRule type="expression" dxfId="64" priority="6">
      <formula>崖面崩壊防止施設1_番号=""</formula>
    </cfRule>
  </conditionalFormatting>
  <conditionalFormatting sqref="J45:M45">
    <cfRule type="expression" dxfId="63" priority="5">
      <formula>崖面崩壊防止施設2_番号=""</formula>
    </cfRule>
  </conditionalFormatting>
  <conditionalFormatting sqref="J46:M46">
    <cfRule type="expression" dxfId="62" priority="4">
      <formula>崖面崩壊防止施設3_番号=""</formula>
    </cfRule>
  </conditionalFormatting>
  <conditionalFormatting sqref="J48:M48">
    <cfRule type="expression" dxfId="61" priority="3">
      <formula>排水施設1_番号=""</formula>
    </cfRule>
  </conditionalFormatting>
  <conditionalFormatting sqref="J49:M49">
    <cfRule type="expression" dxfId="60" priority="2">
      <formula>排水施設2_番号=""</formula>
    </cfRule>
  </conditionalFormatting>
  <conditionalFormatting sqref="J50:M50">
    <cfRule type="expression" dxfId="59" priority="1">
      <formula>排水施設3_番号=""</formula>
    </cfRule>
  </conditionalFormatting>
  <conditionalFormatting sqref="K33 P33 U33">
    <cfRule type="expression" dxfId="58" priority="65">
      <formula>AND(盛土のタイプ_平地盛土="",盛土のタイプ_腹付け盛土="",盛土のタイプ_谷埋め盛土="")</formula>
    </cfRule>
  </conditionalFormatting>
  <conditionalFormatting sqref="K30:U30">
    <cfRule type="expression" dxfId="57" priority="68">
      <formula>土地の面積=""</formula>
    </cfRule>
  </conditionalFormatting>
  <conditionalFormatting sqref="K35:U35">
    <cfRule type="expression" dxfId="56" priority="63">
      <formula>盛土又は切土の高さ=""</formula>
    </cfRule>
  </conditionalFormatting>
  <conditionalFormatting sqref="K36:U36">
    <cfRule type="expression" dxfId="55" priority="62">
      <formula>盛土又は切土をする土地の面積=""</formula>
    </cfRule>
  </conditionalFormatting>
  <conditionalFormatting sqref="K18:X18">
    <cfRule type="expression" dxfId="54" priority="80">
      <formula>工事主住所=""</formula>
    </cfRule>
  </conditionalFormatting>
  <conditionalFormatting sqref="K19:X19">
    <cfRule type="expression" dxfId="53" priority="79">
      <formula>工事主氏名=""</formula>
    </cfRule>
  </conditionalFormatting>
  <conditionalFormatting sqref="K20:X20">
    <cfRule type="expression" dxfId="52" priority="78">
      <formula>法人役員住所=""</formula>
    </cfRule>
  </conditionalFormatting>
  <conditionalFormatting sqref="K21:X21">
    <cfRule type="expression" dxfId="51" priority="77">
      <formula>法人役員氏名=""</formula>
    </cfRule>
  </conditionalFormatting>
  <conditionalFormatting sqref="K22:X22">
    <cfRule type="expression" dxfId="50" priority="76">
      <formula>設計者住所=""</formula>
    </cfRule>
  </conditionalFormatting>
  <conditionalFormatting sqref="K23:X23">
    <cfRule type="expression" dxfId="49" priority="75">
      <formula>設計者氏名=""</formula>
    </cfRule>
  </conditionalFormatting>
  <conditionalFormatting sqref="K24:X24">
    <cfRule type="expression" dxfId="48" priority="74">
      <formula>工事施工者住所=""</formula>
    </cfRule>
  </conditionalFormatting>
  <conditionalFormatting sqref="K25:X25">
    <cfRule type="expression" dxfId="47" priority="73">
      <formula>工事施工者氏名=""</formula>
    </cfRule>
  </conditionalFormatting>
  <conditionalFormatting sqref="K26:X26">
    <cfRule type="expression" dxfId="46" priority="72">
      <formula>土地の所在地=""</formula>
    </cfRule>
  </conditionalFormatting>
  <conditionalFormatting sqref="K27:X27">
    <cfRule type="expression" dxfId="45" priority="71">
      <formula>土地の地番=""</formula>
    </cfRule>
  </conditionalFormatting>
  <conditionalFormatting sqref="K31:X31">
    <cfRule type="expression" dxfId="44" priority="67">
      <formula>工事着手前の土地利用状況=""</formula>
    </cfRule>
  </conditionalFormatting>
  <conditionalFormatting sqref="K32:X32">
    <cfRule type="expression" dxfId="43" priority="66">
      <formula>工事完了後の土地利用=""</formula>
    </cfRule>
  </conditionalFormatting>
  <conditionalFormatting sqref="K51:X51">
    <cfRule type="expression" dxfId="42" priority="17">
      <formula>崖面の保護の方法=""</formula>
    </cfRule>
  </conditionalFormatting>
  <conditionalFormatting sqref="K52:X52">
    <cfRule type="expression" dxfId="41" priority="16">
      <formula>崖面以外の地表面の保護の方法=""</formula>
    </cfRule>
  </conditionalFormatting>
  <conditionalFormatting sqref="K53:X53">
    <cfRule type="expression" dxfId="40" priority="15">
      <formula>工事中の危害防止のための措置=""</formula>
    </cfRule>
  </conditionalFormatting>
  <conditionalFormatting sqref="K54:X54">
    <cfRule type="expression" dxfId="39" priority="14">
      <formula>その他の措置=""</formula>
    </cfRule>
  </conditionalFormatting>
  <conditionalFormatting sqref="K55:X55">
    <cfRule type="expression" dxfId="38" priority="13">
      <formula>工事着手予定年月日=""</formula>
    </cfRule>
  </conditionalFormatting>
  <conditionalFormatting sqref="K56:X56">
    <cfRule type="expression" dxfId="37" priority="12">
      <formula>工事完了予定年月日=""</formula>
    </cfRule>
  </conditionalFormatting>
  <conditionalFormatting sqref="K57:X57">
    <cfRule type="expression" dxfId="36" priority="11">
      <formula>工程の概要=""</formula>
    </cfRule>
  </conditionalFormatting>
  <conditionalFormatting sqref="K58:X58">
    <cfRule type="expression" dxfId="35" priority="10">
      <formula>その他必要な事項=""</formula>
    </cfRule>
  </conditionalFormatting>
  <conditionalFormatting sqref="M28:U28">
    <cfRule type="expression" dxfId="34" priority="70">
      <formula>代表地点の緯度経度_緯度=""</formula>
    </cfRule>
  </conditionalFormatting>
  <conditionalFormatting sqref="M29:U29">
    <cfRule type="expression" dxfId="33" priority="69">
      <formula>代表地点の緯度経度_経度=""</formula>
    </cfRule>
  </conditionalFormatting>
  <conditionalFormatting sqref="N40:Q40">
    <cfRule type="expression" dxfId="32" priority="52">
      <formula>AND(擁壁1_構造="",OR(擁壁1_番号&lt;&gt;"",擁壁1_構造&lt;&gt;"",擁壁1_高さ&lt;&gt;"",擁壁1_延長&lt;&gt;""))</formula>
    </cfRule>
  </conditionalFormatting>
  <conditionalFormatting sqref="N41:Q41">
    <cfRule type="expression" dxfId="31" priority="49">
      <formula>AND(擁壁2_構造="",OR(擁壁2_番号&lt;&gt;"",擁壁2_構造&lt;&gt;"",擁壁2_高さ&lt;&gt;"",擁壁2_延長&lt;&gt;""))</formula>
    </cfRule>
  </conditionalFormatting>
  <conditionalFormatting sqref="N42:Q42">
    <cfRule type="expression" dxfId="30" priority="46">
      <formula>AND(擁壁3_構造="",OR(擁壁3_番号&lt;&gt;"",擁壁3_構造&lt;&gt;"",擁壁3_高さ&lt;&gt;"",擁壁3_延長&lt;&gt;""))</formula>
    </cfRule>
  </conditionalFormatting>
  <conditionalFormatting sqref="N44:Q44">
    <cfRule type="expression" dxfId="29" priority="41">
      <formula>AND(崖面崩壊防止施設1_種類="",OR(崖面崩壊防止施設1_番号&lt;&gt;"",崖面崩壊防止施設1_種類&lt;&gt;"",崖面崩壊防止施設1_高さ&lt;&gt;"",崖面崩壊防止施設1_延長&lt;&gt;""))</formula>
    </cfRule>
  </conditionalFormatting>
  <conditionalFormatting sqref="N45:Q45">
    <cfRule type="expression" dxfId="28" priority="38">
      <formula>AND(崖面崩壊防止施設2_種類="",OR(崖面崩壊防止施設2_番号&lt;&gt;"",崖面崩壊防止施設2_種類&lt;&gt;"",崖面崩壊防止施設2_高さ&lt;&gt;"",崖面崩壊防止施設2_延長&lt;&gt;""))</formula>
    </cfRule>
  </conditionalFormatting>
  <conditionalFormatting sqref="N46:Q46">
    <cfRule type="expression" dxfId="27" priority="33">
      <formula>AND(崖面崩壊防止施設3_種類="",OR(崖面崩壊防止施設3_番号&lt;&gt;"",崖面崩壊防止施設3_種類&lt;&gt;"",崖面崩壊防止施設3_高さ&lt;&gt;"",崖面崩壊防止施設3_延長&lt;&gt;""))</formula>
    </cfRule>
  </conditionalFormatting>
  <conditionalFormatting sqref="N48:Q48">
    <cfRule type="expression" dxfId="26" priority="20">
      <formula>AND(排水施設1_種類="",OR(排水施設1_番号&lt;&gt;"",排水施設1_種類&lt;&gt;"",排水施設1_内法寸法&lt;&gt;"",排水施設1_延長&lt;&gt;""))</formula>
    </cfRule>
  </conditionalFormatting>
  <conditionalFormatting sqref="N49:Q49">
    <cfRule type="expression" dxfId="25" priority="23">
      <formula>AND(排水施設2_種類="",OR(排水施設2_番号&lt;&gt;"",排水施設2_種類&lt;&gt;"",排水施設2_内法寸法&lt;&gt;"",排水施設2_延長&lt;&gt;""))</formula>
    </cfRule>
  </conditionalFormatting>
  <conditionalFormatting sqref="N50:Q50">
    <cfRule type="expression" dxfId="24" priority="30">
      <formula>AND(排水施設3_種類="",OR(排水施設3_番号&lt;&gt;"",排水施設3_種類&lt;&gt;"",排水施設3_内法寸法&lt;&gt;"",排水施設3_延長&lt;&gt;""))</formula>
    </cfRule>
  </conditionalFormatting>
  <conditionalFormatting sqref="N37:U37">
    <cfRule type="expression" dxfId="23" priority="61">
      <formula>盛土の土量=""</formula>
    </cfRule>
  </conditionalFormatting>
  <conditionalFormatting sqref="N38:U38">
    <cfRule type="expression" dxfId="22" priority="60">
      <formula>切土の土量=""</formula>
    </cfRule>
  </conditionalFormatting>
  <conditionalFormatting sqref="P34">
    <cfRule type="expression" dxfId="21" priority="64">
      <formula>渓流等への該当=""</formula>
    </cfRule>
  </conditionalFormatting>
  <conditionalFormatting sqref="P9:Y9">
    <cfRule type="expression" dxfId="20" priority="82">
      <formula>届出者住所=""</formula>
    </cfRule>
  </conditionalFormatting>
  <conditionalFormatting sqref="P11:Y11">
    <cfRule type="expression" dxfId="19" priority="81">
      <formula>届出者氏名=""</formula>
    </cfRule>
  </conditionalFormatting>
  <conditionalFormatting sqref="R40:U40">
    <cfRule type="expression" dxfId="18" priority="51">
      <formula>AND(擁壁1_高さ="",OR(擁壁1_番号&lt;&gt;"",擁壁1_構造&lt;&gt;"",擁壁1_高さ&lt;&gt;"",擁壁1_延長&lt;&gt;""))</formula>
    </cfRule>
  </conditionalFormatting>
  <conditionalFormatting sqref="R41:U41">
    <cfRule type="expression" dxfId="17" priority="48">
      <formula>AND(擁壁2_高さ="",OR(擁壁2_番号&lt;&gt;"",擁壁2_構造&lt;&gt;"",擁壁2_高さ&lt;&gt;"",擁壁2_延長&lt;&gt;""))</formula>
    </cfRule>
  </conditionalFormatting>
  <conditionalFormatting sqref="R42:U42">
    <cfRule type="expression" dxfId="16" priority="45">
      <formula>AND(擁壁3_高さ="",OR(擁壁3_番号&lt;&gt;"",擁壁3_構造&lt;&gt;"",擁壁3_高さ&lt;&gt;"",擁壁3_延長&lt;&gt;""))</formula>
    </cfRule>
  </conditionalFormatting>
  <conditionalFormatting sqref="R44:U44">
    <cfRule type="expression" dxfId="15" priority="42">
      <formula>AND(崖面崩壊防止施設1_高さ="",OR(崖面崩壊防止施設1_番号&lt;&gt;"",崖面崩壊防止施設1_種類&lt;&gt;"",崖面崩壊防止施設1_高さ&lt;&gt;"",崖面崩壊防止施設1_延長&lt;&gt;""))</formula>
    </cfRule>
  </conditionalFormatting>
  <conditionalFormatting sqref="R45:U45">
    <cfRule type="expression" dxfId="14" priority="37">
      <formula>AND(崖面崩壊防止施設2_高さ="",OR(崖面崩壊防止施設2_番号&lt;&gt;"",崖面崩壊防止施設2_種類&lt;&gt;"",崖面崩壊防止施設2_高さ&lt;&gt;"",崖面崩壊防止施設2_延長&lt;&gt;""))</formula>
    </cfRule>
  </conditionalFormatting>
  <conditionalFormatting sqref="R46:U46">
    <cfRule type="expression" dxfId="13" priority="34">
      <formula>AND(崖面崩壊防止施設3_高さ="",OR(崖面崩壊防止施設3_番号&lt;&gt;"",崖面崩壊防止施設3_種類&lt;&gt;"",崖面崩壊防止施設3_高さ&lt;&gt;"",崖面崩壊防止施設3_延長&lt;&gt;""))</formula>
    </cfRule>
  </conditionalFormatting>
  <conditionalFormatting sqref="R48:U48">
    <cfRule type="expression" dxfId="12" priority="19">
      <formula>AND(排水施設1_内法寸法="",OR(排水施設1_番号&lt;&gt;"",排水施設1_種類&lt;&gt;"",排水施設1_内法寸法&lt;&gt;"",排水施設1_延長&lt;&gt;""))</formula>
    </cfRule>
  </conditionalFormatting>
  <conditionalFormatting sqref="R49:U49">
    <cfRule type="expression" dxfId="11" priority="25">
      <formula>AND(排水施設2_内法寸法="",OR(排水施設2_番号&lt;&gt;"",排水施設2_種類&lt;&gt;"",排水施設2_内法寸法&lt;&gt;"",排水施設2_延長&lt;&gt;""))</formula>
    </cfRule>
  </conditionalFormatting>
  <conditionalFormatting sqref="R50:U50">
    <cfRule type="expression" dxfId="10" priority="29">
      <formula>AND(排水施設3_内法寸法="",OR(排水施設3_番号&lt;&gt;"",排水施設3_種類&lt;&gt;"",排水施設3_内法寸法&lt;&gt;"",排水施設3_延長&lt;&gt;""))</formula>
    </cfRule>
  </conditionalFormatting>
  <conditionalFormatting sqref="T5:Y5">
    <cfRule type="expression" dxfId="9" priority="83">
      <formula>届出日=""</formula>
    </cfRule>
  </conditionalFormatting>
  <conditionalFormatting sqref="V40:Y40">
    <cfRule type="expression" dxfId="8" priority="50">
      <formula>AND(擁壁1_延長="",OR(擁壁1_番号&lt;&gt;"",擁壁1_構造&lt;&gt;"",擁壁1_高さ&lt;&gt;"",擁壁1_延長&lt;&gt;""))</formula>
    </cfRule>
  </conditionalFormatting>
  <conditionalFormatting sqref="V41:Y41">
    <cfRule type="expression" dxfId="7" priority="47">
      <formula>AND(擁壁2_延長="",OR(擁壁2_番号&lt;&gt;"",擁壁2_構造&lt;&gt;"",擁壁2_高さ&lt;&gt;"",擁壁2_延長&lt;&gt;""))</formula>
    </cfRule>
  </conditionalFormatting>
  <conditionalFormatting sqref="V42:Y42">
    <cfRule type="expression" dxfId="6" priority="44">
      <formula>AND(擁壁3_延長="",OR(擁壁3_番号&lt;&gt;"",擁壁3_構造&lt;&gt;"",擁壁3_高さ&lt;&gt;"",擁壁3_延長&lt;&gt;""))</formula>
    </cfRule>
  </conditionalFormatting>
  <conditionalFormatting sqref="V44:Y44">
    <cfRule type="expression" dxfId="5" priority="43">
      <formula>AND(崖面崩壊防止施設1_延長="",OR(崖面崩壊防止施設1_番号&lt;&gt;"",崖面崩壊防止施設1_種類&lt;&gt;"",崖面崩壊防止施設1_高さ&lt;&gt;"",崖面崩壊防止施設1_延長&lt;&gt;""))</formula>
    </cfRule>
  </conditionalFormatting>
  <conditionalFormatting sqref="V45:Y45">
    <cfRule type="expression" dxfId="4" priority="36">
      <formula>AND(崖面崩壊防止施設2_延長="",OR(崖面崩壊防止施設2_番号&lt;&gt;"",崖面崩壊防止施設2_種類&lt;&gt;"",崖面崩壊防止施設2_高さ&lt;&gt;"",崖面崩壊防止施設2_延長&lt;&gt;""))</formula>
    </cfRule>
  </conditionalFormatting>
  <conditionalFormatting sqref="V46:Y46">
    <cfRule type="expression" dxfId="3" priority="35">
      <formula>AND(崖面崩壊防止施設3_延長="",OR(崖面崩壊防止施設3_番号&lt;&gt;"",崖面崩壊防止施設3_種類&lt;&gt;"",崖面崩壊防止施設3_高さ&lt;&gt;"",崖面崩壊防止施設3_延長&lt;&gt;""))</formula>
    </cfRule>
  </conditionalFormatting>
  <conditionalFormatting sqref="V48:Y48">
    <cfRule type="expression" dxfId="2" priority="18">
      <formula>AND(排水施設1_延長="",OR(排水施設1_番号&lt;&gt;"",排水施設1_種類&lt;&gt;"",排水施設1_内法寸法&lt;&gt;"",排水施設1_延長&lt;&gt;""))</formula>
    </cfRule>
  </conditionalFormatting>
  <conditionalFormatting sqref="V49:Y49">
    <cfRule type="expression" dxfId="1" priority="26">
      <formula>AND(排水施設2_延長="",OR(排水施設2_番号&lt;&gt;"",排水施設2_種類&lt;&gt;"",排水施設2_内法寸法&lt;&gt;"",排水施設2_延長&lt;&gt;""))</formula>
    </cfRule>
  </conditionalFormatting>
  <conditionalFormatting sqref="V50:Y50">
    <cfRule type="expression" dxfId="0" priority="27">
      <formula>AND(排水施設3_延長="",OR(排水施設3_番号&lt;&gt;"",排水施設3_種類&lt;&gt;"",排水施設3_内法寸法&lt;&gt;"",排水施設3_延長&lt;&gt;""))</formula>
    </cfRule>
  </conditionalFormatting>
  <dataValidations disablePrompts="1" count="4">
    <dataValidation type="list" allowBlank="1" showInputMessage="1" showErrorMessage="1" sqref="K33" xr:uid="{EAC53C97-565A-4039-8490-7D6A6973A0CC}">
      <formula1>選択リスト_平地盛土</formula1>
    </dataValidation>
    <dataValidation type="list" allowBlank="1" showInputMessage="1" showErrorMessage="1" sqref="P33" xr:uid="{05A675F8-A762-4787-A156-26994A49B51F}">
      <formula1>選択リスト_腹付け盛土</formula1>
    </dataValidation>
    <dataValidation type="list" allowBlank="1" showInputMessage="1" showErrorMessage="1" sqref="U33" xr:uid="{5C4588EC-4323-4666-87D7-8F710E06294D}">
      <formula1>選択リスト_谷埋め盛土</formula1>
    </dataValidation>
    <dataValidation type="list" allowBlank="1" showInputMessage="1" showErrorMessage="1" sqref="P34" xr:uid="{C115CB07-05DE-4C33-AC32-65BC5FDB6639}">
      <formula1>選択リスト_渓流等への該当</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D46-49D1-4893-A874-61FA9BE154D4}">
  <dimension ref="A1:G4"/>
  <sheetViews>
    <sheetView workbookViewId="0"/>
  </sheetViews>
  <sheetFormatPr defaultColWidth="8.875" defaultRowHeight="15.75" x14ac:dyDescent="0.15"/>
  <cols>
    <col min="1" max="16384" width="8.875" style="1"/>
  </cols>
  <sheetData>
    <row r="1" spans="1:7" x14ac:dyDescent="0.15">
      <c r="A1" s="1" t="s">
        <v>32</v>
      </c>
      <c r="C1" s="1" t="s">
        <v>33</v>
      </c>
      <c r="E1" s="1" t="s">
        <v>34</v>
      </c>
      <c r="G1" s="1" t="s">
        <v>35</v>
      </c>
    </row>
    <row r="2" spans="1:7" x14ac:dyDescent="0.15">
      <c r="A2" s="2"/>
      <c r="C2" s="2"/>
      <c r="E2" s="2"/>
      <c r="G2" s="2"/>
    </row>
    <row r="3" spans="1:7" x14ac:dyDescent="0.15">
      <c r="A3" s="2" t="s">
        <v>36</v>
      </c>
      <c r="C3" s="2" t="s">
        <v>36</v>
      </c>
      <c r="E3" s="2" t="s">
        <v>36</v>
      </c>
      <c r="G3" s="2" t="s">
        <v>37</v>
      </c>
    </row>
    <row r="4" spans="1:7" x14ac:dyDescent="0.15">
      <c r="G4" s="2" t="s">
        <v>38</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3F2A-F088-4D91-B91A-46B4DF5CED13}">
  <dimension ref="A1:CE5"/>
  <sheetViews>
    <sheetView workbookViewId="0"/>
  </sheetViews>
  <sheetFormatPr defaultColWidth="8.75" defaultRowHeight="13.5" x14ac:dyDescent="0.15"/>
  <sheetData>
    <row r="1" spans="1:83" ht="63" x14ac:dyDescent="0.15">
      <c r="A1" s="4" t="s">
        <v>107</v>
      </c>
      <c r="B1" s="3" t="s">
        <v>108</v>
      </c>
      <c r="C1" s="3" t="s">
        <v>109</v>
      </c>
      <c r="D1" s="3" t="s">
        <v>110</v>
      </c>
      <c r="E1" s="3" t="s">
        <v>111</v>
      </c>
      <c r="F1" s="4" t="s">
        <v>113</v>
      </c>
      <c r="G1" s="4" t="s">
        <v>112</v>
      </c>
      <c r="H1" s="4" t="s">
        <v>114</v>
      </c>
      <c r="I1" s="4" t="s">
        <v>115</v>
      </c>
      <c r="J1" s="4" t="s">
        <v>116</v>
      </c>
      <c r="K1" s="4" t="s">
        <v>117</v>
      </c>
      <c r="L1" s="4" t="s">
        <v>118</v>
      </c>
      <c r="M1" s="4" t="s">
        <v>119</v>
      </c>
      <c r="N1" s="4" t="s">
        <v>120</v>
      </c>
      <c r="O1" s="4" t="s">
        <v>121</v>
      </c>
      <c r="P1" s="4" t="s">
        <v>122</v>
      </c>
      <c r="Q1" s="4" t="s">
        <v>123</v>
      </c>
      <c r="R1" s="3" t="s">
        <v>124</v>
      </c>
      <c r="S1" s="4" t="s">
        <v>125</v>
      </c>
      <c r="T1" s="4" t="s">
        <v>126</v>
      </c>
      <c r="U1" s="4" t="s">
        <v>127</v>
      </c>
      <c r="V1" s="4" t="s">
        <v>128</v>
      </c>
      <c r="W1" s="4" t="s">
        <v>129</v>
      </c>
      <c r="X1" s="4" t="s">
        <v>130</v>
      </c>
      <c r="Y1" s="4" t="s">
        <v>131</v>
      </c>
      <c r="Z1" s="4" t="s">
        <v>132</v>
      </c>
      <c r="AA1" s="4" t="s">
        <v>133</v>
      </c>
      <c r="AB1" s="4" t="s">
        <v>134</v>
      </c>
      <c r="AC1" s="4" t="s">
        <v>135</v>
      </c>
      <c r="AD1" s="4" t="s">
        <v>136</v>
      </c>
      <c r="AE1" s="4" t="s">
        <v>137</v>
      </c>
      <c r="AF1" s="4" t="s">
        <v>138</v>
      </c>
      <c r="AG1" s="4" t="s">
        <v>139</v>
      </c>
      <c r="AH1" s="4" t="s">
        <v>140</v>
      </c>
      <c r="AI1" s="4" t="s">
        <v>141</v>
      </c>
      <c r="AJ1" s="4" t="s">
        <v>142</v>
      </c>
      <c r="AK1" s="4" t="s">
        <v>143</v>
      </c>
      <c r="AL1" s="4" t="s">
        <v>144</v>
      </c>
      <c r="AM1" s="4" t="s">
        <v>145</v>
      </c>
      <c r="AN1" s="4" t="s">
        <v>146</v>
      </c>
      <c r="AO1" s="4" t="s">
        <v>147</v>
      </c>
      <c r="AP1" s="4" t="s">
        <v>148</v>
      </c>
      <c r="AQ1" s="4" t="s">
        <v>149</v>
      </c>
      <c r="AR1" s="4" t="s">
        <v>150</v>
      </c>
      <c r="AS1" s="4" t="s">
        <v>151</v>
      </c>
      <c r="AT1" s="4" t="s">
        <v>152</v>
      </c>
      <c r="AU1" s="4" t="s">
        <v>153</v>
      </c>
      <c r="AV1" s="4" t="s">
        <v>154</v>
      </c>
      <c r="AW1" s="4" t="s">
        <v>155</v>
      </c>
      <c r="AX1" s="4" t="s">
        <v>156</v>
      </c>
      <c r="AY1" s="4" t="s">
        <v>157</v>
      </c>
      <c r="AZ1" s="4" t="s">
        <v>158</v>
      </c>
      <c r="BA1" s="4" t="s">
        <v>159</v>
      </c>
      <c r="BB1" s="4" t="s">
        <v>160</v>
      </c>
      <c r="BC1" s="4" t="s">
        <v>161</v>
      </c>
      <c r="BD1" s="4" t="s">
        <v>162</v>
      </c>
      <c r="BE1" s="4" t="s">
        <v>163</v>
      </c>
      <c r="BF1" s="4" t="s">
        <v>164</v>
      </c>
      <c r="BG1" s="4" t="s">
        <v>165</v>
      </c>
      <c r="BH1" s="4" t="s">
        <v>166</v>
      </c>
      <c r="BI1" s="4" t="s">
        <v>167</v>
      </c>
      <c r="BJ1" s="4" t="s">
        <v>168</v>
      </c>
      <c r="BK1" s="4" t="s">
        <v>169</v>
      </c>
      <c r="BL1" s="4" t="s">
        <v>170</v>
      </c>
      <c r="BM1" s="4" t="s">
        <v>171</v>
      </c>
      <c r="BN1" s="4" t="s">
        <v>172</v>
      </c>
      <c r="BO1" s="4" t="s">
        <v>173</v>
      </c>
      <c r="BP1" s="4" t="s">
        <v>174</v>
      </c>
      <c r="BQ1" s="4" t="s">
        <v>175</v>
      </c>
      <c r="BR1" s="4" t="s">
        <v>176</v>
      </c>
      <c r="BS1" s="4" t="s">
        <v>177</v>
      </c>
      <c r="BT1" s="4" t="s">
        <v>178</v>
      </c>
      <c r="BU1" s="3" t="s">
        <v>179</v>
      </c>
      <c r="BV1" s="3" t="s">
        <v>180</v>
      </c>
      <c r="BW1" s="3" t="s">
        <v>181</v>
      </c>
      <c r="BX1" s="3" t="s">
        <v>182</v>
      </c>
      <c r="BY1" s="4" t="s">
        <v>183</v>
      </c>
      <c r="BZ1" s="3" t="s">
        <v>184</v>
      </c>
      <c r="CA1" s="3" t="s">
        <v>185</v>
      </c>
      <c r="CB1" s="3" t="s">
        <v>186</v>
      </c>
      <c r="CC1" s="3" t="s">
        <v>187</v>
      </c>
      <c r="CD1" s="4" t="s">
        <v>188</v>
      </c>
      <c r="CE1" s="4" t="s">
        <v>189</v>
      </c>
    </row>
    <row r="2" spans="1:83" x14ac:dyDescent="0.15">
      <c r="A2" s="7" t="str">
        <f>IF(届出日="","",届出日)</f>
        <v/>
      </c>
      <c r="B2" s="5" t="str">
        <f>IF(A2&lt;&gt;"",TEXT(A2,"ggg"),"")</f>
        <v/>
      </c>
      <c r="C2" s="5" t="str">
        <f>IF(A2&lt;&gt;"",TEXT(A2,"e"),"")</f>
        <v/>
      </c>
      <c r="D2" s="5" t="str">
        <f>IF(A2&lt;&gt;"",TEXT(A2,"m"),"")</f>
        <v/>
      </c>
      <c r="E2" s="5" t="str">
        <f>IF(A2&lt;&gt;"",TEXT(A2,"d"),"")</f>
        <v/>
      </c>
      <c r="F2" s="5" t="str">
        <f>IF(届出者住所="","",届出者住所)</f>
        <v/>
      </c>
      <c r="G2" s="5" t="str">
        <f>IF(届出者氏名="","",届出者氏名)</f>
        <v/>
      </c>
      <c r="H2" s="5" t="str">
        <f>IF(工事主住所="","",工事主住所)</f>
        <v/>
      </c>
      <c r="I2" s="5" t="str">
        <f>IF(工事主氏名="","",工事主氏名)</f>
        <v/>
      </c>
      <c r="J2" s="5" t="str">
        <f>IF(法人役員住所="","",法人役員住所)</f>
        <v/>
      </c>
      <c r="K2" s="5" t="str">
        <f>IF(法人役員氏名="","",法人役員氏名)</f>
        <v/>
      </c>
      <c r="L2" s="5" t="str">
        <f>IF(設計者住所="","",設計者住所)</f>
        <v/>
      </c>
      <c r="M2" s="5" t="str">
        <f>IF(設計者氏名="","",設計者氏名)</f>
        <v/>
      </c>
      <c r="N2" s="5" t="str">
        <f>IF(工事施工者住所="","",工事施工者住所)</f>
        <v/>
      </c>
      <c r="O2" s="5" t="str">
        <f>IF(工事施工者氏名="","",工事施工者氏名)</f>
        <v/>
      </c>
      <c r="P2" s="5" t="str">
        <f>IF(土地の所在地="","",土地の所在地)</f>
        <v/>
      </c>
      <c r="Q2" s="5" t="str">
        <f>IF(土地の地番="","",土地の地番)</f>
        <v/>
      </c>
      <c r="R2" s="5" t="str">
        <f>IF(S2&lt;&gt;"",S2&amp;","&amp;T2,"")</f>
        <v/>
      </c>
      <c r="S2" s="5" t="str">
        <f>IF(代表地点の緯度経度_緯度="","",代表地点の緯度経度_緯度)</f>
        <v/>
      </c>
      <c r="T2" s="5" t="str">
        <f>IF(代表地点の緯度経度_経度="","",代表地点の緯度経度_経度)</f>
        <v/>
      </c>
      <c r="U2" s="5" t="str">
        <f>IF(土地の面積="","",土地の面積)</f>
        <v/>
      </c>
      <c r="V2" s="5" t="str">
        <f>IF(工事着手前の土地利用状況="","",工事着手前の土地利用状況)</f>
        <v/>
      </c>
      <c r="W2" s="5" t="str">
        <f>IF(工事完了後の土地利用="","",工事完了後の土地利用)</f>
        <v/>
      </c>
      <c r="X2" s="5" t="str">
        <f>IF(盛土のタイプ_平地盛土="","",盛土のタイプ_平地盛土)</f>
        <v/>
      </c>
      <c r="Y2" s="5" t="str">
        <f>IF(盛土のタイプ_腹付け盛土="","",盛土のタイプ_腹付け盛土)</f>
        <v/>
      </c>
      <c r="Z2" s="5" t="str">
        <f>IF(盛土のタイプ_谷埋め盛土="","",盛土のタイプ_谷埋め盛土)</f>
        <v/>
      </c>
      <c r="AA2" s="5" t="str">
        <f>IF(渓流等への該当="","",渓流等への該当)</f>
        <v/>
      </c>
      <c r="AB2" s="5" t="str">
        <f>IF(盛土又は切土の高さ="","",盛土又は切土の高さ)</f>
        <v/>
      </c>
      <c r="AC2" s="5" t="str">
        <f>IF(盛土又は切土をする土地の面積="","",盛土又は切土をする土地の面積)</f>
        <v/>
      </c>
      <c r="AD2" s="5" t="str">
        <f>IF(盛土の土量="","",盛土の土量)</f>
        <v/>
      </c>
      <c r="AE2" s="5" t="str">
        <f>IF(切土の土量="","",切土の土量)</f>
        <v/>
      </c>
      <c r="AF2" s="5" t="str">
        <f>IF(擁壁1_番号="","",擁壁1_番号)</f>
        <v/>
      </c>
      <c r="AG2" s="5" t="str">
        <f>IF(擁壁1_構造="","",擁壁1_構造)</f>
        <v/>
      </c>
      <c r="AH2" s="5" t="str">
        <f>IF(擁壁1_高さ="","",擁壁1_高さ)</f>
        <v/>
      </c>
      <c r="AI2" s="5" t="str">
        <f>IF(擁壁1_延長="","",擁壁1_延長)</f>
        <v/>
      </c>
      <c r="AJ2" s="5" t="str">
        <f>IF(擁壁2_番号="","",擁壁2_番号)</f>
        <v/>
      </c>
      <c r="AK2" s="5" t="str">
        <f>IF(擁壁2_構造="","",擁壁2_構造)</f>
        <v/>
      </c>
      <c r="AL2" s="5" t="str">
        <f>IF(擁壁2_高さ="","",擁壁2_高さ)</f>
        <v/>
      </c>
      <c r="AM2" s="5" t="str">
        <f>IF(擁壁2_延長="","",擁壁2_延長)</f>
        <v/>
      </c>
      <c r="AN2" s="5" t="str">
        <f>IF(擁壁3_番号="","",擁壁3_番号)</f>
        <v/>
      </c>
      <c r="AO2" s="5" t="str">
        <f>IF(擁壁3_構造="","",擁壁3_構造)</f>
        <v/>
      </c>
      <c r="AP2" s="5" t="str">
        <f>IF(擁壁3_高さ="","",擁壁3_高さ)</f>
        <v/>
      </c>
      <c r="AQ2" s="5" t="str">
        <f>IF(擁壁3_延長="","",擁壁3_延長)</f>
        <v/>
      </c>
      <c r="AR2" s="5" t="str">
        <f>IF(崖面崩壊防止施設1_番号="","",崖面崩壊防止施設1_番号)</f>
        <v/>
      </c>
      <c r="AS2" s="5" t="str">
        <f>IF(崖面崩壊防止施設1_種類="","",崖面崩壊防止施設1_種類)</f>
        <v/>
      </c>
      <c r="AT2" s="5" t="str">
        <f>IF(崖面崩壊防止施設1_高さ="","",崖面崩壊防止施設1_高さ)</f>
        <v/>
      </c>
      <c r="AU2" s="5" t="str">
        <f>IF(崖面崩壊防止施設1_延長="","",崖面崩壊防止施設1_延長)</f>
        <v/>
      </c>
      <c r="AV2" s="5" t="str">
        <f>IF(崖面崩壊防止施設2_番号="","",崖面崩壊防止施設2_番号)</f>
        <v/>
      </c>
      <c r="AW2" s="5" t="str">
        <f>IF(崖面崩壊防止施設2_種類="","",崖面崩壊防止施設2_種類)</f>
        <v/>
      </c>
      <c r="AX2" s="5" t="str">
        <f>IF(崖面崩壊防止施設2_高さ="","",崖面崩壊防止施設2_高さ)</f>
        <v/>
      </c>
      <c r="AY2" s="5" t="str">
        <f>IF(崖面崩壊防止施設2_延長="","",崖面崩壊防止施設2_延長)</f>
        <v/>
      </c>
      <c r="AZ2" s="5" t="str">
        <f>IF(崖面崩壊防止施設3_番号="","",崖面崩壊防止施設3_番号)</f>
        <v/>
      </c>
      <c r="BA2" s="5" t="str">
        <f>IF(崖面崩壊防止施設3_種類="","",崖面崩壊防止施設3_種類)</f>
        <v/>
      </c>
      <c r="BB2" s="5" t="str">
        <f>IF(崖面崩壊防止施設3_高さ="","",崖面崩壊防止施設3_高さ)</f>
        <v/>
      </c>
      <c r="BC2" s="5" t="str">
        <f>IF(崖面崩壊防止施設3_延長="","",崖面崩壊防止施設3_延長)</f>
        <v/>
      </c>
      <c r="BD2" s="5" t="str">
        <f>IF(排水施設1_番号="","",排水施設1_番号)</f>
        <v/>
      </c>
      <c r="BE2" s="5" t="str">
        <f>IF(排水施設1_種類="","",排水施設1_種類)</f>
        <v/>
      </c>
      <c r="BF2" s="5" t="str">
        <f>IF(排水施設1_内法寸法="","",排水施設1_内法寸法)</f>
        <v/>
      </c>
      <c r="BG2" s="5" t="str">
        <f>IF(排水施設1_延長="","",排水施設1_延長)</f>
        <v/>
      </c>
      <c r="BH2" s="5" t="str">
        <f>IF(排水施設2_番号="","",排水施設2_番号)</f>
        <v/>
      </c>
      <c r="BI2" s="5" t="str">
        <f>IF(排水施設2_種類="","",排水施設2_種類)</f>
        <v/>
      </c>
      <c r="BJ2" s="5" t="str">
        <f>IF(排水施設2_内法寸法="","",排水施設2_内法寸法)</f>
        <v/>
      </c>
      <c r="BK2" s="5" t="str">
        <f>IF(排水施設2_延長="","",排水施設2_延長)</f>
        <v/>
      </c>
      <c r="BL2" s="5" t="str">
        <f>IF(排水施設3_番号="","",排水施設3_番号)</f>
        <v/>
      </c>
      <c r="BM2" s="5" t="str">
        <f>IF(排水施設3_種類="","",排水施設3_種類)</f>
        <v/>
      </c>
      <c r="BN2" s="5" t="str">
        <f>IF(排水施設3_内法寸法="","",排水施設3_内法寸法)</f>
        <v/>
      </c>
      <c r="BO2" s="5" t="str">
        <f>IF(排水施設3_延長="","",排水施設3_延長)</f>
        <v/>
      </c>
      <c r="BP2" s="5" t="str">
        <f>IF(崖面の保護の方法="","",崖面の保護の方法)</f>
        <v/>
      </c>
      <c r="BQ2" s="5" t="str">
        <f>IF(崖面以外の地表面の保護の方法="","",崖面以外の地表面の保護の方法)</f>
        <v/>
      </c>
      <c r="BR2" s="5" t="str">
        <f>IF(工事中の危害防止のための措置="","",工事中の危害防止のための措置)</f>
        <v/>
      </c>
      <c r="BS2" s="5" t="str">
        <f>IF(その他の措置="","",その他の措置)</f>
        <v/>
      </c>
      <c r="BT2" s="7" t="str">
        <f>IF(工事着手予定年月日="","",工事着手予定年月日)</f>
        <v/>
      </c>
      <c r="BU2" s="5" t="str">
        <f>IF(BT2&lt;&gt;"",TEXT(BT2,"ggg"),"")</f>
        <v/>
      </c>
      <c r="BV2" s="5" t="str">
        <f>IF(BT2&lt;&gt;"",TEXT(BT2,"e"),"")</f>
        <v/>
      </c>
      <c r="BW2" s="5" t="str">
        <f>IF(BT2&lt;&gt;"",TEXT(BT2,"m"),"")</f>
        <v/>
      </c>
      <c r="BX2" s="5" t="str">
        <f>IF(BT2&lt;&gt;"",TEXT(BT2,"d"),"")</f>
        <v/>
      </c>
      <c r="BY2" s="7" t="str">
        <f>IF(工事完了予定年月日="","",工事完了予定年月日)</f>
        <v/>
      </c>
      <c r="BZ2" s="5" t="str">
        <f>IF(BY2&lt;&gt;"",TEXT(BY2,"ggg"),"")</f>
        <v/>
      </c>
      <c r="CA2" s="5" t="str">
        <f>IF(BY2&lt;&gt;"",TEXT(BY2,"e"),"")</f>
        <v/>
      </c>
      <c r="CB2" s="5" t="str">
        <f>IF(BY2&lt;&gt;"",TEXT(BY2,"m"),"")</f>
        <v/>
      </c>
      <c r="CC2" s="5" t="str">
        <f>IF(BY2&lt;&gt;"",TEXT(BY2,"d"),"")</f>
        <v/>
      </c>
      <c r="CD2" s="5" t="str">
        <f>IF(工程の概要="","",工程の概要)</f>
        <v/>
      </c>
      <c r="CE2" s="5" t="str">
        <f>IF(その他必要な事項="","",その他必要な事項)</f>
        <v/>
      </c>
    </row>
    <row r="5" spans="1:83"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162</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75</vt:i4>
      </vt:variant>
    </vt:vector>
  </HeadingPairs>
  <TitlesOfParts>
    <vt:vector size="78" baseType="lpstr">
      <vt:lpstr>特定盛土工事届出書</vt:lpstr>
      <vt:lpstr>設定</vt:lpstr>
      <vt:lpstr>集計</vt:lpstr>
      <vt:lpstr>その他の措置</vt:lpstr>
      <vt:lpstr>その他必要な事項</vt:lpstr>
      <vt:lpstr>崖面の保護の方法</vt:lpstr>
      <vt:lpstr>崖面以外の地表面の保護の方法</vt:lpstr>
      <vt:lpstr>崖面崩壊防止施設1_延長</vt:lpstr>
      <vt:lpstr>崖面崩壊防止施設1_高さ</vt:lpstr>
      <vt:lpstr>崖面崩壊防止施設1_種類</vt:lpstr>
      <vt:lpstr>崖面崩壊防止施設1_番号</vt:lpstr>
      <vt:lpstr>崖面崩壊防止施設2_延長</vt:lpstr>
      <vt:lpstr>崖面崩壊防止施設2_高さ</vt:lpstr>
      <vt:lpstr>崖面崩壊防止施設2_種類</vt:lpstr>
      <vt:lpstr>崖面崩壊防止施設2_番号</vt:lpstr>
      <vt:lpstr>崖面崩壊防止施設3_延長</vt:lpstr>
      <vt:lpstr>崖面崩壊防止施設3_高さ</vt:lpstr>
      <vt:lpstr>崖面崩壊防止施設3_種類</vt:lpstr>
      <vt:lpstr>崖面崩壊防止施設3_番号</vt:lpstr>
      <vt:lpstr>渓流等への該当</vt:lpstr>
      <vt:lpstr>工事完了後の土地利用</vt:lpstr>
      <vt:lpstr>工事完了予定年月日</vt:lpstr>
      <vt:lpstr>工事施工者氏名</vt:lpstr>
      <vt:lpstr>工事施工者住所</vt:lpstr>
      <vt:lpstr>工事主氏名</vt:lpstr>
      <vt:lpstr>工事主住所</vt:lpstr>
      <vt:lpstr>工事着手前の土地利用状況</vt:lpstr>
      <vt:lpstr>工事着手予定年月日</vt:lpstr>
      <vt:lpstr>工事中の危害防止のための措置</vt:lpstr>
      <vt:lpstr>工程の概要</vt:lpstr>
      <vt:lpstr>盛土のタイプ_谷埋め盛土</vt:lpstr>
      <vt:lpstr>盛土のタイプ_腹付け盛土</vt:lpstr>
      <vt:lpstr>盛土のタイプ_平地盛土</vt:lpstr>
      <vt:lpstr>盛土の土量</vt:lpstr>
      <vt:lpstr>盛土又は切土の高さ</vt:lpstr>
      <vt:lpstr>盛土又は切土をする土地の面積</vt:lpstr>
      <vt:lpstr>切土の土量</vt:lpstr>
      <vt:lpstr>設計者氏名</vt:lpstr>
      <vt:lpstr>設計者住所</vt:lpstr>
      <vt:lpstr>選択リスト_渓流等への該当</vt:lpstr>
      <vt:lpstr>選択リスト_谷埋め盛土</vt:lpstr>
      <vt:lpstr>選択リスト_腹付け盛土</vt:lpstr>
      <vt:lpstr>選択リスト_平地盛土</vt:lpstr>
      <vt:lpstr>対象規制法</vt:lpstr>
      <vt:lpstr>代表地点の緯度経度_緯度</vt:lpstr>
      <vt:lpstr>代表地点の緯度経度_経度</vt:lpstr>
      <vt:lpstr>土地の所在地</vt:lpstr>
      <vt:lpstr>土地の地番</vt:lpstr>
      <vt:lpstr>土地の面積</vt:lpstr>
      <vt:lpstr>届出者氏名</vt:lpstr>
      <vt:lpstr>届出者住所</vt:lpstr>
      <vt:lpstr>届出日</vt:lpstr>
      <vt:lpstr>排水施設1_延長</vt:lpstr>
      <vt:lpstr>排水施設1_種類</vt:lpstr>
      <vt:lpstr>排水施設1_内法寸法</vt:lpstr>
      <vt:lpstr>排水施設1_番号</vt:lpstr>
      <vt:lpstr>排水施設2_延長</vt:lpstr>
      <vt:lpstr>排水施設2_種類</vt:lpstr>
      <vt:lpstr>排水施設2_内法寸法</vt:lpstr>
      <vt:lpstr>排水施設2_番号</vt:lpstr>
      <vt:lpstr>排水施設3_延長</vt:lpstr>
      <vt:lpstr>排水施設3_種類</vt:lpstr>
      <vt:lpstr>排水施設3_内法寸法</vt:lpstr>
      <vt:lpstr>排水施設3_番号</vt:lpstr>
      <vt:lpstr>法人役員氏名</vt:lpstr>
      <vt:lpstr>法人役員住所</vt:lpstr>
      <vt:lpstr>擁壁1_延長</vt:lpstr>
      <vt:lpstr>擁壁1_構造</vt:lpstr>
      <vt:lpstr>擁壁1_高さ</vt:lpstr>
      <vt:lpstr>擁壁1_番号</vt:lpstr>
      <vt:lpstr>擁壁2_延長</vt:lpstr>
      <vt:lpstr>擁壁2_構造</vt:lpstr>
      <vt:lpstr>擁壁2_高さ</vt:lpstr>
      <vt:lpstr>擁壁2_番号</vt:lpstr>
      <vt:lpstr>擁壁3_延長</vt:lpstr>
      <vt:lpstr>擁壁3_構造</vt:lpstr>
      <vt:lpstr>擁壁3_高さ</vt:lpstr>
      <vt:lpstr>擁壁3_番号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&lt;なし&gt;</dc:creator>
  <cp:lastModifiedBy>建設課04</cp:lastModifiedBy>
  <cp:revision>2</cp:revision>
  <cp:lastPrinted>2025-03-26T00:47:09Z</cp:lastPrinted>
  <dcterms:created xsi:type="dcterms:W3CDTF">2024-07-30T02:16:00Z</dcterms:created>
  <dcterms:modified xsi:type="dcterms:W3CDTF">2025-05-01T06:46:01Z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ies>
</file>